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Adi\"/>
    </mc:Choice>
  </mc:AlternateContent>
  <bookViews>
    <workbookView xWindow="0" yWindow="0" windowWidth="17280" windowHeight="7812"/>
  </bookViews>
  <sheets>
    <sheet name="PNDR 2014-2020" sheetId="1" r:id="rId1"/>
    <sheet name="Sheet1" sheetId="2" r:id="rId2"/>
  </sheets>
  <definedNames>
    <definedName name="_xlnm._FilterDatabase" localSheetId="0" hidden="1">'PNDR 2014-2020'!$A$14:$W$82</definedName>
    <definedName name="_xlnm.Print_Area" localSheetId="0">'PNDR 2014-2020'!$A$1:$T$86</definedName>
  </definedNames>
  <calcPr calcId="152511"/>
</workbook>
</file>

<file path=xl/calcChain.xml><?xml version="1.0" encoding="utf-8"?>
<calcChain xmlns="http://schemas.openxmlformats.org/spreadsheetml/2006/main">
  <c r="A1" i="2" l="1"/>
  <c r="O80" i="1" l="1"/>
  <c r="P80" i="1"/>
  <c r="T80" i="1" l="1"/>
  <c r="H80" i="1" l="1"/>
  <c r="F80" i="1"/>
  <c r="S80" i="1" l="1"/>
  <c r="E80" i="1" l="1"/>
  <c r="C80" i="1" l="1"/>
  <c r="D80" i="1"/>
  <c r="B80" i="1" l="1"/>
  <c r="I80" i="1" l="1"/>
  <c r="J80" i="1"/>
  <c r="K80" i="1"/>
  <c r="L80" i="1"/>
  <c r="M80" i="1"/>
  <c r="N80" i="1"/>
  <c r="Q80" i="1"/>
  <c r="R80" i="1"/>
  <c r="G80" i="1"/>
</calcChain>
</file>

<file path=xl/sharedStrings.xml><?xml version="1.0" encoding="utf-8"?>
<sst xmlns="http://schemas.openxmlformats.org/spreadsheetml/2006/main" count="104" uniqueCount="89">
  <si>
    <t>Submăsura</t>
  </si>
  <si>
    <t>Proiecte depuse</t>
  </si>
  <si>
    <t>Proiecte selectate</t>
  </si>
  <si>
    <t>Plăți efectuate</t>
  </si>
  <si>
    <t>Proiecte reziliate</t>
  </si>
  <si>
    <t>Nr.</t>
  </si>
  <si>
    <t xml:space="preserve">Valoare </t>
  </si>
  <si>
    <t>Valoare</t>
  </si>
  <si>
    <t>Submăsura 4.1 "Investiţii în exploataţii agricole"</t>
  </si>
  <si>
    <t>Submăsura 4.1a "Investiții în exploatații pomicole"</t>
  </si>
  <si>
    <t>Submăsura 4.2 "Sprijin pentru investiţii în procesarea/ marketingul  produselor agricole"</t>
  </si>
  <si>
    <t>Submăsura 4.2a "Investiţii în procesarea/marketingul produselor din sectorul pomicol"</t>
  </si>
  <si>
    <t>Submăsura 4.3 "Investiţii  pentru dezvoltarea, modernizarea sau adaptarea infrastructurii agricole şi silvice - irigații"</t>
  </si>
  <si>
    <t>Submăsura 4.3 "Investiţii  pentru dezvoltarea, modernizarea sau adaptarea infrastructurii agricole şi silvice - infrastructura de acces agricolă"</t>
  </si>
  <si>
    <t>Submăsura 6.1 "Sprijin pentru instalarea tinerilor fermieri"</t>
  </si>
  <si>
    <t>Submăsura 6.2 "Sprijin pentru înfiinţarea de activităţi neagricole în zone rurale"</t>
  </si>
  <si>
    <t>Submăsura 6.3 "Sprijin pentru dezvoltarea fermelor mici"</t>
  </si>
  <si>
    <t>Submăsura 6.4 "Investiţii în crearea și dezvoltarea de activități neagricole"</t>
  </si>
  <si>
    <t xml:space="preserve">Submăsura 7.2 "Investiţii în crearea și modernizarea infrastructurii de bază la scară mică - infrastructură de apă/apă uzată" </t>
  </si>
  <si>
    <t>Submăsura 7.2 "Investiţii în crearea și modernizarea infrastructurii de bază la scară mică - infrastructură rutieră de interes local"</t>
  </si>
  <si>
    <t xml:space="preserve">Submăsura 7.2 "Investiţii în crearea și modernizarea infrastructurii de bază la scară mică - infrastructură educațională și socială" </t>
  </si>
  <si>
    <t>Submăsura 7.6 "Investiţii asociate cu protejarea patrimoniului cultural"</t>
  </si>
  <si>
    <t>Submăsura 16.4 "Sprijin pentru cooperarea orizontală și verticală între actorii din lanțul de aprovizionare"</t>
  </si>
  <si>
    <t>Submăsura 19.1 "Sprijin pregătitor pentru dezvoltarea strategiilor de dezvoltare locală"</t>
  </si>
  <si>
    <t>Submăsura 19.2 "Sprijin pentru implementarea acțiunilor în cadrul strategiei de dezvoltare locală"</t>
  </si>
  <si>
    <t>TOTAL</t>
  </si>
  <si>
    <t>Euro</t>
  </si>
  <si>
    <t>Submăsura 4.3 "Investiţii pentru dezvoltarea, modernizarea şi adaptarea infrastructurii agricole şi silvice - infrastructură silvică"</t>
  </si>
  <si>
    <t>Submăsura 9.1 "Înființarea grupurilor de producători"</t>
  </si>
  <si>
    <t>Măsura 10 "Agromediu și climă"</t>
  </si>
  <si>
    <t>Măsura 13 "Plăți pentru zone care se confruntă  cu constrângeri naturale sau alte constrângeri specifice"</t>
  </si>
  <si>
    <t>Măsura 14 "Bunăstarea animalelor"</t>
  </si>
  <si>
    <t xml:space="preserve">Proiecte contractate </t>
  </si>
  <si>
    <t>Plăți efectuate (tranziție)</t>
  </si>
  <si>
    <t>Proiecte transferate prin procedura de tranziție*</t>
  </si>
  <si>
    <t>Submăsura 9.1a "Înființarea grupurilor de producători în sectorul pomicol"</t>
  </si>
  <si>
    <t>Submăsura 16.4a "Sprijin pentru cooperarea orizontală și verticală între actorii din lanțul de aprovizionare"</t>
  </si>
  <si>
    <t>Submăsura 4.2 "Schemă de ajutor de stat GBER"</t>
  </si>
  <si>
    <t>Submăsura 4.2a "Schemă de ajutor de stat GBER"</t>
  </si>
  <si>
    <t>Submăsura 4.2a "Schemă de minimis"</t>
  </si>
  <si>
    <t>Proiecte contractate (în derulare și  finalizate)</t>
  </si>
  <si>
    <t xml:space="preserve"> Proiecte finalizate </t>
  </si>
  <si>
    <t>Proiecte finalizate</t>
  </si>
  <si>
    <t>Submăsura 19.4 "Sprijin pentru cheltuieli de funcționare și animare"</t>
  </si>
  <si>
    <t>Submăsura 6.5 "Schema pentru micii fermieri"</t>
  </si>
  <si>
    <t>Submăsura 4.2 "Sprijin pentru investiţii în procesarea/ marketingul  produselor agricole" - ITI Delta Dunării</t>
  </si>
  <si>
    <t>Submăsura 4.2a "Investiţii în procesarea/marketingul produselor din sectorul pomicol" - ITI Delta Dunării</t>
  </si>
  <si>
    <t>Submăsura 6.1 "Sprijin pentru instalarea tinerilor fermieri" - ITI Delta Dunării</t>
  </si>
  <si>
    <t>Submăsura 4.3 "Investiţii  pentru dezvoltarea, modernizarea sau adaptarea infrastructurii agricole şi silvice - infrastructura de acces agricolă" - ITI Delta Dunării</t>
  </si>
  <si>
    <t>Submăsura 4.3 "Investiţii pentru dezvoltarea, modernizarea şi adaptarea infrastructurii agricole şi silvice - infrastructură silvică" - ITI Delta Dunării</t>
  </si>
  <si>
    <t>Submăsura 7.2 "Investiţii în crearea și modernizarea infrastructurii de bază la scară mică - infrastructură de apă/apă uzată" - ITI Delta Dunării</t>
  </si>
  <si>
    <t>Submăsura 7.2 "Investiţii în crearea și modernizarea infrastructurii de bază la scară mică - infrastructură rutieră de interes local" - ITI Delta Dunării</t>
  </si>
  <si>
    <t>Submăsura 7.2 "Investiţii în crearea și modernizarea infrastructurii de bază la scară mică - infrastructură educațională și socială" - ITI Delta Dunării</t>
  </si>
  <si>
    <t>Submăsura 7.6 "Investiţii asociate cu protejarea patrimoniului cultural" - ITI Delta Dunării</t>
  </si>
  <si>
    <t>Submăsura 1.1 "Sprijin pentru formarea profesională şi dobândirea de competenţe"</t>
  </si>
  <si>
    <t>Submăsura 6.2 "Sprijin pentru înfiinţarea de activităţi neagricole în zone rurale" - ITI Delta Dunării</t>
  </si>
  <si>
    <t>Submăsura 6.3 "Sprijin pentru dezvoltarea fermelor mici" - ITI Delta Dunării</t>
  </si>
  <si>
    <t>Submăsura 6.4 "Investiţii în crearea și dezvoltarea de activități neagricole" - ITI Delta Dunării</t>
  </si>
  <si>
    <t>Submăsura 4.1 "Investiţii în exploataţii agricole" - ITI Delta Dunării</t>
  </si>
  <si>
    <t>Submăsura 4.1a "Investiții în exploatații pomicole" - ITI Delta Dunării</t>
  </si>
  <si>
    <t>Măsura 11 "Agricultură ecologică"</t>
  </si>
  <si>
    <t>Submăsura 4.3 "Investiţii  pentru dezvoltarea, modernizarea sau adaptarea infrastructurii agricole şi silvice - irigații" - ITI Delta Dunării</t>
  </si>
  <si>
    <t>Submăsura 3.1 "Sprijin pentru participarea pentru prima dată la schemele de calitate"</t>
  </si>
  <si>
    <t>Submăsura 3.2 "Sprijin pentru activităţile de informare şi de promovare desfăşurate de grupurile de producători în cadrul pieţei interne"</t>
  </si>
  <si>
    <t>*NOTĂ: Contracte nefinalizate din perioada de programare 2007-2013 ce sunt plătite din fonduri aferente perioadei de programare 2014-2020.</t>
  </si>
  <si>
    <t>Submăsura 2.1 "Sprijin pentru ajutorul în vederea beneficierii de utilizarea serviciilor de consiliere"</t>
  </si>
  <si>
    <t>Submăsura 1.2 "Sprijin pentru activităţi demonstrative şi de informare"</t>
  </si>
  <si>
    <t>Alocare publică PNDR 2014-2020</t>
  </si>
  <si>
    <t>Submăsura 19.3 "Pregătirea și  implementarea activităților de cooperare ale Grupului de Acțiune Locală" - Componenta A "Asistenţă tehnică pregătitoare pentru proiectele de cooperare ale GAL-urilor"</t>
  </si>
  <si>
    <t>Submăsura 4.2 "Schemă de minimis"</t>
  </si>
  <si>
    <t>Măsura 20 "Asistență tehnică" **</t>
  </si>
  <si>
    <t>Instrumente financiare***</t>
  </si>
  <si>
    <t>**NOTĂ: Plata aferentă M20 Asistență tehnică include și cheltuielile directe efectuate.</t>
  </si>
  <si>
    <t>Submăsura 16.1 "Sprijin pentru înființarea și funcționarera grupurilor operaționale (GO), pentru dezvoltarea de proiecte pilot, noi produse" - Etapa I - exprimarea cererilor de interes ****</t>
  </si>
  <si>
    <t>Submăsura 5.1 "Sprijin pentru investițiile în măsuri preventive destinate să reducă efectele dezastrelor naturale, ale fenomenelor climatice nefavorabile și ale evenimentelor catastrofale probabile"</t>
  </si>
  <si>
    <t>Submăsura 5.2 "Sprijin pentru investiții privind refacerea terenurilor agricole și a potențialului de producție afectate de dezastre naturale, de condiții de mediu adverse și de evenimente catastrofale"</t>
  </si>
  <si>
    <t>Submăsura 7.4 "Sprijin pentru investițiile în crearea, îmbunătățirea sau extinderea serviciilor locale de bază destinate populației rurale, inclusiv a celor de agrement și culturale, și a infrastructurii aferente"</t>
  </si>
  <si>
    <t>Submăsura 16.1a "Sprijin pentru înființarea și funcționarea grupurilor operaționale, dezvoltarea de proiecte pilot, produse și procese - pomicol" - Etapa I - exprimarea cererilor de interes ****</t>
  </si>
  <si>
    <t>****NOTĂ: Aferent sM16.1/16.1a etapa I, au fost depuse și selectate cererile de exprimare a interesului, urmând ca în etapa II sa se realizeze selecția proiectelor. Numărul total de proiecte selectate nu conține și numărul CEI-urilor selectate</t>
  </si>
  <si>
    <t>*****NOTĂ: Aferent sM16.1/16.1a etapa II, vor fi realizate depunerea, evaluarea și selecția proiectului detaliat al GO selectat în etapa I. Numărul total de proiecte selectate conține și numărul proiectelor GO selectate pentru finanțare din etapa II.</t>
  </si>
  <si>
    <t>Submăsura 16.1 "Sprijin pentru înființarea și funcționarera grupurilor operaționale (GO), pentru dezvoltarea de proiecte pilot, noi produse" - Etapa II - depunerea, evaluarea și selecția proiectului detaliat al GO *****</t>
  </si>
  <si>
    <t>Submăsura 16.1a "Sprijin pentru înființarea și funcționarea grupurilor operaționale, dezvoltarea de proiecte pilot, produse și procese - pomicol" - Etapa II - depunerea, evaluarea și selecția proiectului detaliat al GO *****</t>
  </si>
  <si>
    <t>Submăsura 8.1 "Împădurirea şi crearea de suprafeţe împădurite"</t>
  </si>
  <si>
    <t>Submăsura 19.3 "Pregătirea și  implementarea activităților de cooperare ale Grupului de Acțiune Locală" - Componenta B "Implementarea activităților de cooperare ale GAL-urilor selectate"</t>
  </si>
  <si>
    <t>Submăsura 15.1 "Plăți pentru angajamentele în materie de silvomediu și climă"</t>
  </si>
  <si>
    <t>***NOTĂ: Suma plătită reprezintă 50% din valoarea contractului încheiat cu Fondul European de Investiții în data de 28 noiembrie 2017, privind acordarea de instrumente financiare în cadrul submăsurilor 4.1, 4.1a, 4.2, 4.2a și 6.4.</t>
  </si>
  <si>
    <t>Submăsura 17.1 "Prime de asigurare a culturilor, a animalelor și a plantelor"******</t>
  </si>
  <si>
    <t>******NOTĂ: Aferent submăsurii 17.1, proiectele selectate reprezintă cereri depuse declarate eligibile în vederea încheierii Deciziei de finanțare.</t>
  </si>
  <si>
    <t>Stadiul implementării PNDR 2014-2020 la data de 23.04.2020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</si>
</sst>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 &quot;#,##0.00&quot;     &quot;;&quot;-&quot;#,##0.00&quot;     &quot;;&quot; -&quot;00&quot;     &quot;;&quot; &quot;@&quot; &quot;"/>
    <numFmt numFmtId="165" formatCode="&quot; &quot;#,##0.00&quot;    &quot;;&quot;-&quot;#,##0.00&quot;    &quot;;&quot; -&quot;00&quot;    &quot;;&quot; &quot;@&quot; &quot;"/>
    <numFmt numFmtId="166" formatCode="&quot; &quot;#,##0.00&quot; &quot;[$lei]&quot; &quot;;&quot;-&quot;#,##0.00&quot; &quot;[$lei]&quot; &quot;;&quot; -&quot;00&quot; &quot;[$lei]&quot; &quot;;&quot; &quot;@&quot; &quot;"/>
    <numFmt numFmtId="167" formatCode="&quot; &quot;#,##0.00&quot; zł &quot;;&quot;-&quot;#,##0.00&quot; zł &quot;;&quot; -&quot;00&quot; zł &quot;;&quot; &quot;@&quot; &quot;"/>
  </numFmts>
  <fonts count="24" x14ac:knownFonts="1">
    <font>
      <sz val="11"/>
      <color rgb="FF000000"/>
      <name val="Calibri"/>
      <family val="2"/>
      <charset val="238"/>
    </font>
    <font>
      <sz val="11"/>
      <color rgb="FF000000"/>
      <name val="Calibri"/>
      <family val="2"/>
      <charset val="238"/>
    </font>
    <font>
      <sz val="10"/>
      <color rgb="FF000000"/>
      <name val="Arial CE"/>
      <charset val="238"/>
    </font>
    <font>
      <sz val="11"/>
      <color rgb="FF000000"/>
      <name val="Trebuchet MS"/>
      <family val="2"/>
      <charset val="238"/>
    </font>
    <font>
      <b/>
      <u/>
      <sz val="14"/>
      <color rgb="FF000000"/>
      <name val="Trebuchet MS"/>
      <family val="2"/>
      <charset val="238"/>
    </font>
    <font>
      <b/>
      <sz val="11"/>
      <color rgb="FF000000"/>
      <name val="Trebuchet MS"/>
      <family val="2"/>
      <charset val="238"/>
    </font>
    <font>
      <sz val="11"/>
      <color rgb="FFFF0000"/>
      <name val="Calibri"/>
      <family val="2"/>
      <charset val="238"/>
    </font>
    <font>
      <b/>
      <sz val="12"/>
      <color rgb="FF000000"/>
      <name val="Trebuchet MS"/>
      <family val="2"/>
      <charset val="238"/>
    </font>
    <font>
      <sz val="12"/>
      <color rgb="FF000000"/>
      <name val="Calibri"/>
      <family val="2"/>
      <charset val="238"/>
    </font>
    <font>
      <b/>
      <sz val="14"/>
      <color rgb="FF000000"/>
      <name val="Trebuchet MS"/>
      <family val="2"/>
      <charset val="238"/>
    </font>
    <font>
      <sz val="14"/>
      <color rgb="FF000000"/>
      <name val="Calibri"/>
      <family val="2"/>
      <charset val="238"/>
    </font>
    <font>
      <b/>
      <u/>
      <sz val="16"/>
      <color theme="1"/>
      <name val="Trebuchet MS"/>
      <family val="2"/>
      <charset val="238"/>
    </font>
    <font>
      <b/>
      <i/>
      <sz val="11"/>
      <color rgb="FF000000"/>
      <name val="Trebuchet MS"/>
      <family val="2"/>
      <charset val="238"/>
    </font>
    <font>
      <sz val="11"/>
      <color theme="1"/>
      <name val="Trebuchet MS"/>
      <family val="2"/>
      <charset val="238"/>
    </font>
    <font>
      <b/>
      <sz val="14"/>
      <color theme="1"/>
      <name val="Trebuchet MS"/>
      <family val="2"/>
      <charset val="238"/>
    </font>
    <font>
      <sz val="11"/>
      <name val="Trebuchet MS"/>
      <family val="2"/>
      <charset val="238"/>
    </font>
    <font>
      <b/>
      <i/>
      <sz val="14"/>
      <color rgb="FF000000"/>
      <name val="Trebuchet MS"/>
      <family val="2"/>
      <charset val="238"/>
    </font>
    <font>
      <i/>
      <sz val="11"/>
      <color theme="1"/>
      <name val="Trebuchet MS"/>
      <family val="2"/>
      <charset val="238"/>
    </font>
    <font>
      <i/>
      <sz val="11"/>
      <name val="Trebuchet MS"/>
      <family val="2"/>
      <charset val="238"/>
    </font>
    <font>
      <i/>
      <sz val="11"/>
      <color rgb="FF000000"/>
      <name val="Trebuchet MS"/>
      <family val="2"/>
      <charset val="238"/>
    </font>
    <font>
      <sz val="10"/>
      <name val="Arial"/>
      <family val="2"/>
      <charset val="238"/>
    </font>
    <font>
      <b/>
      <sz val="11"/>
      <color theme="1"/>
      <name val="Trebuchet MS"/>
      <family val="2"/>
      <charset val="238"/>
    </font>
    <font>
      <sz val="11"/>
      <color rgb="FF000000"/>
      <name val="Calibri"/>
      <family val="2"/>
      <scheme val="minor"/>
    </font>
    <font>
      <b/>
      <i/>
      <sz val="12"/>
      <color rgb="FF000000"/>
      <name val="Trebuchet MS"/>
      <family val="2"/>
    </font>
  </fonts>
  <fills count="6">
    <fill>
      <patternFill patternType="none"/>
    </fill>
    <fill>
      <patternFill patternType="gray125"/>
    </fill>
    <fill>
      <patternFill patternType="solid">
        <fgColor rgb="FFD9D9D9"/>
        <bgColor rgb="FFD9D9D9"/>
      </patternFill>
    </fill>
    <fill>
      <patternFill patternType="solid">
        <fgColor rgb="FFFFFFFF"/>
        <bgColor rgb="FFFFFFFF"/>
      </patternFill>
    </fill>
    <fill>
      <patternFill patternType="solid">
        <fgColor theme="0" tint="-0.14999847407452621"/>
        <bgColor indexed="64"/>
      </patternFill>
    </fill>
    <fill>
      <patternFill patternType="solid">
        <fgColor theme="0"/>
        <bgColor rgb="FFD9D9D9"/>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7">
    <xf numFmtId="0" fontId="0" fillId="0" borderId="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applyNumberFormat="0" applyFont="0" applyBorder="0" applyProtection="0"/>
    <xf numFmtId="0" fontId="1" fillId="0" borderId="0" applyNumberFormat="0" applyFont="0" applyBorder="0" applyProtection="0"/>
    <xf numFmtId="0" fontId="2" fillId="0" borderId="0" applyNumberFormat="0" applyBorder="0" applyProtection="0"/>
    <xf numFmtId="0" fontId="2" fillId="0" borderId="0" applyNumberFormat="0" applyBorder="0" applyProtection="0"/>
    <xf numFmtId="9" fontId="1" fillId="0" borderId="0" applyFont="0" applyFill="0" applyBorder="0" applyAlignment="0" applyProtection="0"/>
    <xf numFmtId="9" fontId="1" fillId="0" borderId="0" applyFont="0" applyFill="0" applyBorder="0" applyAlignment="0" applyProtection="0"/>
    <xf numFmtId="0" fontId="20" fillId="0" borderId="0"/>
    <xf numFmtId="0" fontId="22" fillId="0" borderId="0"/>
  </cellStyleXfs>
  <cellXfs count="54">
    <xf numFmtId="0" fontId="0" fillId="0" borderId="0" xfId="0"/>
    <xf numFmtId="0" fontId="6" fillId="0" borderId="0" xfId="0" applyFont="1"/>
    <xf numFmtId="0" fontId="10" fillId="0" borderId="0" xfId="0" applyFont="1"/>
    <xf numFmtId="0" fontId="8" fillId="0" borderId="0" xfId="0" applyFont="1" applyAlignment="1">
      <alignment vertical="center"/>
    </xf>
    <xf numFmtId="3" fontId="13" fillId="0" borderId="1" xfId="0" applyNumberFormat="1" applyFont="1" applyFill="1" applyBorder="1" applyAlignment="1">
      <alignment horizontal="center" vertical="center"/>
    </xf>
    <xf numFmtId="0" fontId="14" fillId="0" borderId="0" xfId="0" applyFont="1" applyFill="1" applyAlignment="1">
      <alignment horizontal="center" vertical="center"/>
    </xf>
    <xf numFmtId="0" fontId="4" fillId="0" borderId="0" xfId="11" applyFont="1" applyFill="1" applyAlignment="1" applyProtection="1">
      <alignment vertical="center"/>
    </xf>
    <xf numFmtId="3" fontId="15" fillId="0" borderId="1" xfId="0" applyNumberFormat="1" applyFont="1" applyFill="1" applyBorder="1" applyAlignment="1">
      <alignment horizontal="center" vertical="center" wrapText="1"/>
    </xf>
    <xf numFmtId="3" fontId="3" fillId="0" borderId="1" xfId="11" applyNumberFormat="1" applyFont="1" applyFill="1" applyBorder="1" applyAlignment="1" applyProtection="1">
      <alignment horizontal="center" vertical="center"/>
    </xf>
    <xf numFmtId="3" fontId="3" fillId="4" borderId="1" xfId="11" applyNumberFormat="1" applyFont="1" applyFill="1" applyBorder="1" applyAlignment="1" applyProtection="1">
      <alignment horizontal="center" vertical="center"/>
    </xf>
    <xf numFmtId="3" fontId="3" fillId="2" borderId="1" xfId="11" applyNumberFormat="1" applyFont="1" applyFill="1" applyBorder="1" applyAlignment="1" applyProtection="1">
      <alignment horizontal="center" vertical="center"/>
    </xf>
    <xf numFmtId="3" fontId="3" fillId="3" borderId="1" xfId="11" applyNumberFormat="1" applyFont="1" applyFill="1" applyBorder="1" applyAlignment="1" applyProtection="1">
      <alignment horizontal="center" vertical="center"/>
    </xf>
    <xf numFmtId="3" fontId="7" fillId="2" borderId="1" xfId="11" applyNumberFormat="1" applyFont="1" applyFill="1" applyBorder="1" applyAlignment="1" applyProtection="1">
      <alignment horizontal="center" vertical="center"/>
    </xf>
    <xf numFmtId="0" fontId="9" fillId="2" borderId="1" xfId="11" applyFont="1" applyFill="1" applyBorder="1" applyAlignment="1" applyProtection="1">
      <alignment horizontal="center" vertical="center" wrapText="1"/>
    </xf>
    <xf numFmtId="3" fontId="0" fillId="0" borderId="0" xfId="0" applyNumberFormat="1"/>
    <xf numFmtId="0" fontId="12" fillId="0" borderId="1" xfId="11" applyFont="1" applyFill="1" applyBorder="1" applyAlignment="1" applyProtection="1">
      <alignment horizontal="left" vertical="center" wrapText="1"/>
    </xf>
    <xf numFmtId="0" fontId="7" fillId="2" borderId="1" xfId="11" applyFont="1" applyFill="1" applyBorder="1" applyAlignment="1" applyProtection="1">
      <alignment horizontal="center" vertical="center"/>
    </xf>
    <xf numFmtId="0" fontId="9" fillId="2" borderId="7" xfId="11" applyFont="1" applyFill="1" applyBorder="1" applyAlignment="1" applyProtection="1">
      <alignment horizontal="center" vertical="center" wrapText="1"/>
    </xf>
    <xf numFmtId="0" fontId="16" fillId="2" borderId="1" xfId="11" applyFont="1" applyFill="1" applyBorder="1" applyAlignment="1" applyProtection="1">
      <alignment horizontal="center" vertical="center" wrapText="1"/>
    </xf>
    <xf numFmtId="3" fontId="17" fillId="0" borderId="1"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wrapText="1"/>
    </xf>
    <xf numFmtId="3" fontId="19" fillId="0" borderId="1" xfId="11" applyNumberFormat="1" applyFont="1" applyFill="1" applyBorder="1" applyAlignment="1" applyProtection="1">
      <alignment horizontal="center" vertical="center"/>
    </xf>
    <xf numFmtId="3" fontId="19" fillId="4" borderId="1" xfId="11" applyNumberFormat="1" applyFont="1" applyFill="1" applyBorder="1" applyAlignment="1" applyProtection="1">
      <alignment horizontal="center" vertical="center"/>
    </xf>
    <xf numFmtId="3" fontId="19" fillId="2" borderId="1" xfId="11" applyNumberFormat="1" applyFont="1" applyFill="1" applyBorder="1" applyAlignment="1" applyProtection="1">
      <alignment horizontal="center" vertical="center"/>
    </xf>
    <xf numFmtId="3" fontId="19" fillId="3" borderId="1" xfId="11" applyNumberFormat="1" applyFont="1" applyFill="1" applyBorder="1" applyAlignment="1" applyProtection="1">
      <alignment horizontal="center" vertical="center"/>
    </xf>
    <xf numFmtId="3" fontId="4" fillId="0" borderId="0" xfId="11" applyNumberFormat="1" applyFont="1" applyFill="1" applyAlignment="1" applyProtection="1">
      <alignment vertical="center"/>
    </xf>
    <xf numFmtId="3" fontId="3" fillId="5" borderId="1" xfId="11" applyNumberFormat="1" applyFont="1" applyFill="1" applyBorder="1" applyAlignment="1" applyProtection="1">
      <alignment horizontal="center" vertical="center"/>
    </xf>
    <xf numFmtId="3" fontId="19" fillId="5" borderId="1" xfId="11" applyNumberFormat="1" applyFont="1" applyFill="1" applyBorder="1" applyAlignment="1" applyProtection="1">
      <alignment horizontal="center" vertical="center"/>
    </xf>
    <xf numFmtId="3" fontId="13" fillId="4" borderId="1" xfId="0" applyNumberFormat="1" applyFont="1" applyFill="1" applyBorder="1" applyAlignment="1">
      <alignment horizontal="center" vertical="center"/>
    </xf>
    <xf numFmtId="3" fontId="21" fillId="0" borderId="1" xfId="0" applyNumberFormat="1" applyFont="1" applyFill="1" applyBorder="1" applyAlignment="1">
      <alignment horizontal="center" vertical="center"/>
    </xf>
    <xf numFmtId="4" fontId="4" fillId="0" borderId="0" xfId="11" applyNumberFormat="1" applyFont="1" applyFill="1" applyAlignment="1" applyProtection="1">
      <alignment vertical="center"/>
    </xf>
    <xf numFmtId="4" fontId="0" fillId="0" borderId="0" xfId="0" applyNumberFormat="1"/>
    <xf numFmtId="3" fontId="21" fillId="0" borderId="7" xfId="0" applyNumberFormat="1" applyFont="1" applyFill="1" applyBorder="1" applyAlignment="1">
      <alignment horizontal="center" vertical="center"/>
    </xf>
    <xf numFmtId="3" fontId="6" fillId="0" borderId="0" xfId="0" applyNumberFormat="1" applyFont="1"/>
    <xf numFmtId="3" fontId="8" fillId="0" borderId="0" xfId="0" applyNumberFormat="1" applyFont="1" applyAlignment="1">
      <alignment vertical="center"/>
    </xf>
    <xf numFmtId="3" fontId="23" fillId="2" borderId="1" xfId="11" applyNumberFormat="1" applyFont="1" applyFill="1" applyBorder="1" applyAlignment="1" applyProtection="1">
      <alignment horizontal="center" vertical="center"/>
    </xf>
    <xf numFmtId="0" fontId="0" fillId="0" borderId="0" xfId="0" applyAlignment="1">
      <alignment horizontal="center" vertical="center"/>
    </xf>
    <xf numFmtId="0" fontId="5" fillId="0" borderId="1" xfId="11" applyFont="1" applyFill="1" applyBorder="1" applyAlignment="1" applyProtection="1">
      <alignment horizontal="left" vertical="center" wrapText="1"/>
    </xf>
    <xf numFmtId="0" fontId="11" fillId="0" borderId="0" xfId="0" applyFont="1" applyFill="1" applyAlignment="1">
      <alignment horizontal="center" vertical="center"/>
    </xf>
    <xf numFmtId="0" fontId="9" fillId="2" borderId="1" xfId="11" applyFont="1" applyFill="1" applyBorder="1" applyAlignment="1" applyProtection="1">
      <alignment horizontal="center" vertical="center" wrapText="1"/>
    </xf>
    <xf numFmtId="0" fontId="9" fillId="2" borderId="2" xfId="11" applyFont="1" applyFill="1" applyBorder="1" applyAlignment="1" applyProtection="1">
      <alignment horizontal="center" vertical="center" wrapText="1"/>
    </xf>
    <xf numFmtId="0" fontId="9" fillId="2" borderId="4" xfId="11" applyFont="1" applyFill="1" applyBorder="1" applyAlignment="1" applyProtection="1">
      <alignment horizontal="center" vertical="center" wrapText="1"/>
    </xf>
    <xf numFmtId="0" fontId="9" fillId="2" borderId="5" xfId="11" applyFont="1" applyFill="1" applyBorder="1" applyAlignment="1" applyProtection="1">
      <alignment horizontal="center" vertical="center" wrapText="1"/>
    </xf>
    <xf numFmtId="0" fontId="9" fillId="2" borderId="6" xfId="11" applyFont="1" applyFill="1" applyBorder="1" applyAlignment="1" applyProtection="1">
      <alignment horizontal="center" vertical="center" wrapText="1"/>
    </xf>
    <xf numFmtId="0" fontId="9" fillId="2" borderId="8" xfId="11" applyFont="1" applyFill="1" applyBorder="1" applyAlignment="1" applyProtection="1">
      <alignment horizontal="center" vertical="center" wrapText="1"/>
    </xf>
    <xf numFmtId="0" fontId="16" fillId="2" borderId="2" xfId="11" applyFont="1" applyFill="1" applyBorder="1" applyAlignment="1" applyProtection="1">
      <alignment horizontal="center" vertical="center" wrapText="1"/>
    </xf>
    <xf numFmtId="0" fontId="16" fillId="2" borderId="4" xfId="11" applyFont="1" applyFill="1" applyBorder="1" applyAlignment="1" applyProtection="1">
      <alignment horizontal="center" vertical="center" wrapText="1"/>
    </xf>
    <xf numFmtId="3" fontId="21" fillId="0" borderId="9" xfId="0" applyNumberFormat="1" applyFont="1" applyFill="1" applyBorder="1" applyAlignment="1">
      <alignment horizontal="center" vertical="center"/>
    </xf>
    <xf numFmtId="3" fontId="21" fillId="0" borderId="7" xfId="0" applyNumberFormat="1" applyFont="1" applyFill="1" applyBorder="1" applyAlignment="1">
      <alignment horizontal="center" vertical="center"/>
    </xf>
    <xf numFmtId="0" fontId="16" fillId="2" borderId="3" xfId="11" applyFont="1" applyFill="1" applyBorder="1" applyAlignment="1" applyProtection="1">
      <alignment horizontal="center" vertical="center" wrapText="1"/>
    </xf>
    <xf numFmtId="0" fontId="9" fillId="2" borderId="9" xfId="11" applyFont="1" applyFill="1" applyBorder="1" applyAlignment="1" applyProtection="1">
      <alignment horizontal="center" vertical="center" wrapText="1"/>
    </xf>
    <xf numFmtId="0" fontId="9" fillId="2" borderId="10" xfId="11" applyFont="1" applyFill="1" applyBorder="1" applyAlignment="1" applyProtection="1">
      <alignment horizontal="center" vertical="center" wrapText="1"/>
    </xf>
    <xf numFmtId="0" fontId="9" fillId="2" borderId="7" xfId="11" applyFont="1" applyFill="1" applyBorder="1" applyAlignment="1" applyProtection="1">
      <alignment horizontal="center" vertical="center" wrapText="1"/>
    </xf>
    <xf numFmtId="3" fontId="21" fillId="0" borderId="10" xfId="0" applyNumberFormat="1" applyFont="1" applyFill="1" applyBorder="1" applyAlignment="1">
      <alignment horizontal="center" vertical="center"/>
    </xf>
  </cellXfs>
  <cellStyles count="17">
    <cellStyle name="Comma 2" xfId="1"/>
    <cellStyle name="Comma 2 2" xfId="2"/>
    <cellStyle name="Comma 3" xfId="3"/>
    <cellStyle name="Comma 4" xfId="4"/>
    <cellStyle name="Currency 2" xfId="5"/>
    <cellStyle name="Currency 2 2" xfId="6"/>
    <cellStyle name="Currency 3" xfId="7"/>
    <cellStyle name="Currency 4" xfId="8"/>
    <cellStyle name="Normal" xfId="0" builtinId="0" customBuiltin="1"/>
    <cellStyle name="Normal 2" xfId="9"/>
    <cellStyle name="Normal 2 2" xfId="10"/>
    <cellStyle name="Normal 206" xfId="15"/>
    <cellStyle name="Normal 3" xfId="11"/>
    <cellStyle name="Normal 4" xfId="12"/>
    <cellStyle name="Normal 5" xfId="16"/>
    <cellStyle name="Percent 2" xfId="13"/>
    <cellStyle name="Percent 3"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964712</xdr:colOff>
      <xdr:row>0</xdr:row>
      <xdr:rowOff>79841</xdr:rowOff>
    </xdr:from>
    <xdr:to>
      <xdr:col>11</xdr:col>
      <xdr:colOff>366347</xdr:colOff>
      <xdr:row>9</xdr:row>
      <xdr:rowOff>62133</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74421" y="79841"/>
          <a:ext cx="8129999" cy="199120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9"/>
  <sheetViews>
    <sheetView tabSelected="1" view="pageBreakPreview" topLeftCell="A5" zoomScale="55" zoomScaleNormal="78" zoomScaleSheetLayoutView="55" workbookViewId="0">
      <pane ySplit="1836" topLeftCell="A53"/>
      <selection activeCell="A10" sqref="A10:T10"/>
      <selection pane="bottomLeft" activeCell="A74" sqref="A74"/>
    </sheetView>
  </sheetViews>
  <sheetFormatPr defaultRowHeight="14.4" x14ac:dyDescent="0.3"/>
  <cols>
    <col min="1" max="1" width="80.44140625" customWidth="1"/>
    <col min="2" max="2" width="30.6640625" customWidth="1"/>
    <col min="3" max="3" width="11.5546875" customWidth="1"/>
    <col min="4" max="4" width="19.5546875" customWidth="1"/>
    <col min="5" max="5" width="13.33203125" customWidth="1"/>
    <col min="6" max="6" width="19.5546875" customWidth="1"/>
    <col min="7" max="7" width="13" customWidth="1"/>
    <col min="8" max="8" width="20.5546875" customWidth="1"/>
    <col min="9" max="9" width="11.5546875" customWidth="1"/>
    <col min="10" max="10" width="19.88671875" customWidth="1"/>
    <col min="11" max="11" width="9.88671875" customWidth="1"/>
    <col min="12" max="12" width="14.6640625" customWidth="1"/>
    <col min="13" max="13" width="11.44140625" customWidth="1"/>
    <col min="14" max="14" width="16.88671875" customWidth="1"/>
    <col min="15" max="15" width="13" customWidth="1"/>
    <col min="16" max="16" width="16.6640625" customWidth="1"/>
    <col min="17" max="17" width="15.109375" customWidth="1"/>
    <col min="18" max="18" width="14.44140625" customWidth="1"/>
    <col min="19" max="19" width="18.44140625" customWidth="1"/>
    <col min="20" max="20" width="19.6640625" customWidth="1"/>
    <col min="21" max="21" width="13.88671875" customWidth="1"/>
    <col min="22" max="22" width="22.44140625" customWidth="1"/>
    <col min="23" max="23" width="13.88671875" customWidth="1"/>
    <col min="24" max="24" width="12.33203125" bestFit="1" customWidth="1"/>
    <col min="25" max="26" width="9.109375" customWidth="1"/>
  </cols>
  <sheetData>
    <row r="1" spans="1:24" x14ac:dyDescent="0.3">
      <c r="A1" s="36"/>
      <c r="B1" s="36"/>
      <c r="C1" s="36"/>
      <c r="D1" s="36"/>
      <c r="E1" s="36"/>
      <c r="F1" s="36"/>
      <c r="G1" s="36"/>
      <c r="H1" s="36"/>
      <c r="I1" s="36"/>
      <c r="J1" s="36"/>
      <c r="K1" s="36"/>
      <c r="L1" s="36"/>
      <c r="M1" s="36"/>
      <c r="N1" s="36"/>
      <c r="O1" s="36"/>
      <c r="P1" s="36"/>
      <c r="Q1" s="36"/>
      <c r="R1" s="36"/>
      <c r="S1" s="36"/>
      <c r="T1" s="36"/>
    </row>
    <row r="2" spans="1:24" x14ac:dyDescent="0.3">
      <c r="A2" s="36"/>
      <c r="B2" s="36"/>
      <c r="C2" s="36"/>
      <c r="D2" s="36"/>
      <c r="E2" s="36"/>
      <c r="F2" s="36"/>
      <c r="G2" s="36"/>
      <c r="H2" s="36"/>
      <c r="I2" s="36"/>
      <c r="J2" s="36"/>
      <c r="K2" s="36"/>
      <c r="L2" s="36"/>
      <c r="M2" s="36"/>
      <c r="N2" s="36"/>
      <c r="O2" s="36"/>
      <c r="P2" s="36"/>
      <c r="Q2" s="36"/>
      <c r="R2" s="36"/>
      <c r="S2" s="36"/>
      <c r="T2" s="36"/>
    </row>
    <row r="3" spans="1:24" x14ac:dyDescent="0.3">
      <c r="A3" s="36"/>
      <c r="B3" s="36"/>
      <c r="C3" s="36"/>
      <c r="D3" s="36"/>
      <c r="E3" s="36"/>
      <c r="F3" s="36"/>
      <c r="G3" s="36"/>
      <c r="H3" s="36"/>
      <c r="I3" s="36"/>
      <c r="J3" s="36"/>
      <c r="K3" s="36"/>
      <c r="L3" s="36"/>
      <c r="M3" s="36"/>
      <c r="N3" s="36"/>
      <c r="O3" s="36"/>
      <c r="P3" s="36"/>
      <c r="Q3" s="36"/>
      <c r="R3" s="36"/>
      <c r="S3" s="36"/>
      <c r="T3" s="36"/>
    </row>
    <row r="4" spans="1:24" x14ac:dyDescent="0.3">
      <c r="A4" s="36"/>
      <c r="B4" s="36"/>
      <c r="C4" s="36"/>
      <c r="D4" s="36"/>
      <c r="E4" s="36"/>
      <c r="F4" s="36"/>
      <c r="G4" s="36"/>
      <c r="H4" s="36"/>
      <c r="I4" s="36"/>
      <c r="J4" s="36"/>
      <c r="K4" s="36"/>
      <c r="L4" s="36"/>
      <c r="M4" s="36"/>
      <c r="N4" s="36"/>
      <c r="O4" s="36"/>
      <c r="P4" s="36"/>
      <c r="Q4" s="36"/>
      <c r="R4" s="36"/>
      <c r="S4" s="36"/>
      <c r="T4" s="36"/>
    </row>
    <row r="5" spans="1:24" x14ac:dyDescent="0.3">
      <c r="A5" s="36"/>
      <c r="B5" s="36"/>
      <c r="C5" s="36"/>
      <c r="D5" s="36"/>
      <c r="E5" s="36"/>
      <c r="F5" s="36"/>
      <c r="G5" s="36"/>
      <c r="H5" s="36"/>
      <c r="I5" s="36"/>
      <c r="J5" s="36"/>
      <c r="K5" s="36"/>
      <c r="L5" s="36"/>
      <c r="M5" s="36"/>
      <c r="N5" s="36"/>
      <c r="O5" s="36"/>
      <c r="P5" s="36"/>
      <c r="Q5" s="36"/>
      <c r="R5" s="36"/>
      <c r="S5" s="36"/>
      <c r="T5" s="36"/>
    </row>
    <row r="6" spans="1:24" s="1" customFormat="1" x14ac:dyDescent="0.3">
      <c r="A6" s="36"/>
      <c r="B6" s="36"/>
      <c r="C6" s="36"/>
      <c r="D6" s="36"/>
      <c r="E6" s="36"/>
      <c r="F6" s="36"/>
      <c r="G6" s="36"/>
      <c r="H6" s="36"/>
      <c r="I6" s="36"/>
      <c r="J6" s="36"/>
      <c r="K6" s="36"/>
      <c r="L6" s="36"/>
      <c r="M6" s="36"/>
      <c r="N6" s="36"/>
      <c r="O6" s="36"/>
      <c r="P6" s="36"/>
      <c r="Q6" s="36"/>
      <c r="R6" s="36"/>
      <c r="S6" s="36"/>
      <c r="T6" s="36"/>
    </row>
    <row r="7" spans="1:24" s="1" customFormat="1" ht="32.25" customHeight="1" x14ac:dyDescent="0.3">
      <c r="A7" s="36"/>
      <c r="B7" s="36"/>
      <c r="C7" s="36"/>
      <c r="D7" s="36"/>
      <c r="E7" s="36"/>
      <c r="F7" s="36"/>
      <c r="G7" s="36"/>
      <c r="H7" s="36"/>
      <c r="I7" s="36"/>
      <c r="J7" s="36"/>
      <c r="K7" s="36"/>
      <c r="L7" s="36"/>
      <c r="M7" s="36"/>
      <c r="N7" s="36"/>
      <c r="O7" s="36"/>
      <c r="P7" s="36"/>
      <c r="Q7" s="36"/>
      <c r="R7" s="36"/>
      <c r="S7" s="36"/>
      <c r="T7" s="36"/>
    </row>
    <row r="8" spans="1:24" s="1" customFormat="1" ht="21" customHeight="1" x14ac:dyDescent="0.3">
      <c r="A8" s="36"/>
      <c r="B8" s="36"/>
      <c r="C8" s="36"/>
      <c r="D8" s="36"/>
      <c r="E8" s="36"/>
      <c r="F8" s="36"/>
      <c r="G8" s="36"/>
      <c r="H8" s="36"/>
      <c r="I8" s="36"/>
      <c r="J8" s="36"/>
      <c r="K8" s="36"/>
      <c r="L8" s="36"/>
      <c r="M8" s="36"/>
      <c r="N8" s="36"/>
      <c r="O8" s="36"/>
      <c r="P8" s="36"/>
      <c r="Q8" s="36"/>
      <c r="R8" s="36"/>
      <c r="S8" s="36"/>
      <c r="T8" s="36"/>
    </row>
    <row r="9" spans="1:24" s="1" customFormat="1" ht="21" customHeight="1" x14ac:dyDescent="0.3">
      <c r="A9" s="36"/>
      <c r="B9" s="36"/>
      <c r="C9" s="36"/>
      <c r="D9" s="36"/>
      <c r="E9" s="36"/>
      <c r="F9" s="36"/>
      <c r="G9" s="36"/>
      <c r="H9" s="36"/>
      <c r="I9" s="36"/>
      <c r="J9" s="36"/>
      <c r="K9" s="36"/>
      <c r="L9" s="36"/>
      <c r="M9" s="36"/>
      <c r="N9" s="36"/>
      <c r="O9" s="36"/>
      <c r="P9" s="36"/>
      <c r="Q9" s="36"/>
      <c r="R9" s="36"/>
      <c r="S9" s="36"/>
      <c r="T9" s="36"/>
    </row>
    <row r="10" spans="1:24" ht="41.25" customHeight="1" x14ac:dyDescent="0.3">
      <c r="A10" s="38" t="s">
        <v>88</v>
      </c>
      <c r="B10" s="38"/>
      <c r="C10" s="38"/>
      <c r="D10" s="38"/>
      <c r="E10" s="38"/>
      <c r="F10" s="38"/>
      <c r="G10" s="38"/>
      <c r="H10" s="38"/>
      <c r="I10" s="38"/>
      <c r="J10" s="38"/>
      <c r="K10" s="38"/>
      <c r="L10" s="38"/>
      <c r="M10" s="38"/>
      <c r="N10" s="38"/>
      <c r="O10" s="38"/>
      <c r="P10" s="38"/>
      <c r="Q10" s="38"/>
      <c r="R10" s="38"/>
      <c r="S10" s="38"/>
      <c r="T10" s="38"/>
    </row>
    <row r="11" spans="1:24" ht="26.25" customHeight="1" x14ac:dyDescent="0.3">
      <c r="A11" s="6"/>
      <c r="B11" s="25"/>
      <c r="C11" s="25"/>
      <c r="D11" s="25"/>
      <c r="E11" s="25"/>
      <c r="F11" s="25"/>
      <c r="G11" s="25"/>
      <c r="H11" s="25"/>
      <c r="I11" s="6"/>
      <c r="J11" s="6"/>
      <c r="K11" s="6"/>
      <c r="L11" s="30"/>
      <c r="M11" s="6"/>
      <c r="N11" s="25"/>
      <c r="O11" s="25"/>
      <c r="P11" s="6"/>
      <c r="Q11" s="6"/>
      <c r="R11" s="6"/>
      <c r="S11" s="30"/>
      <c r="T11" s="5" t="s">
        <v>26</v>
      </c>
    </row>
    <row r="12" spans="1:24" s="2" customFormat="1" ht="50.1" customHeight="1" x14ac:dyDescent="0.35">
      <c r="A12" s="39" t="s">
        <v>0</v>
      </c>
      <c r="B12" s="50" t="s">
        <v>67</v>
      </c>
      <c r="C12" s="39" t="s">
        <v>1</v>
      </c>
      <c r="D12" s="39"/>
      <c r="E12" s="39" t="s">
        <v>2</v>
      </c>
      <c r="F12" s="40"/>
      <c r="G12" s="42" t="s">
        <v>32</v>
      </c>
      <c r="H12" s="43"/>
      <c r="I12" s="43"/>
      <c r="J12" s="43"/>
      <c r="K12" s="43"/>
      <c r="L12" s="44"/>
      <c r="M12" s="39" t="s">
        <v>34</v>
      </c>
      <c r="N12" s="39"/>
      <c r="O12" s="39"/>
      <c r="P12" s="39"/>
      <c r="Q12" s="39"/>
      <c r="R12" s="39"/>
      <c r="S12" s="39" t="s">
        <v>3</v>
      </c>
      <c r="T12" s="39" t="s">
        <v>33</v>
      </c>
    </row>
    <row r="13" spans="1:24" s="2" customFormat="1" ht="75.75" customHeight="1" x14ac:dyDescent="0.35">
      <c r="A13" s="39"/>
      <c r="B13" s="51"/>
      <c r="C13" s="39"/>
      <c r="D13" s="39"/>
      <c r="E13" s="39"/>
      <c r="F13" s="40"/>
      <c r="G13" s="40" t="s">
        <v>40</v>
      </c>
      <c r="H13" s="41"/>
      <c r="I13" s="45" t="s">
        <v>41</v>
      </c>
      <c r="J13" s="46"/>
      <c r="K13" s="40" t="s">
        <v>4</v>
      </c>
      <c r="L13" s="41"/>
      <c r="M13" s="40" t="s">
        <v>40</v>
      </c>
      <c r="N13" s="41"/>
      <c r="O13" s="49" t="s">
        <v>42</v>
      </c>
      <c r="P13" s="46"/>
      <c r="Q13" s="39" t="s">
        <v>4</v>
      </c>
      <c r="R13" s="39"/>
      <c r="S13" s="39"/>
      <c r="T13" s="39"/>
    </row>
    <row r="14" spans="1:24" s="2" customFormat="1" ht="49.5" customHeight="1" x14ac:dyDescent="0.35">
      <c r="A14" s="39"/>
      <c r="B14" s="52"/>
      <c r="C14" s="13" t="s">
        <v>5</v>
      </c>
      <c r="D14" s="13" t="s">
        <v>6</v>
      </c>
      <c r="E14" s="13" t="s">
        <v>5</v>
      </c>
      <c r="F14" s="13" t="s">
        <v>6</v>
      </c>
      <c r="G14" s="17" t="s">
        <v>5</v>
      </c>
      <c r="H14" s="17" t="s">
        <v>7</v>
      </c>
      <c r="I14" s="18" t="s">
        <v>5</v>
      </c>
      <c r="J14" s="18" t="s">
        <v>7</v>
      </c>
      <c r="K14" s="13" t="s">
        <v>5</v>
      </c>
      <c r="L14" s="13" t="s">
        <v>7</v>
      </c>
      <c r="M14" s="13" t="s">
        <v>5</v>
      </c>
      <c r="N14" s="13" t="s">
        <v>7</v>
      </c>
      <c r="O14" s="18" t="s">
        <v>5</v>
      </c>
      <c r="P14" s="18" t="s">
        <v>7</v>
      </c>
      <c r="Q14" s="13" t="s">
        <v>5</v>
      </c>
      <c r="R14" s="13" t="s">
        <v>7</v>
      </c>
      <c r="S14" s="39"/>
      <c r="T14" s="39"/>
    </row>
    <row r="15" spans="1:24" ht="42.75" customHeight="1" x14ac:dyDescent="0.3">
      <c r="A15" s="15" t="s">
        <v>54</v>
      </c>
      <c r="B15" s="29">
        <v>54191021.766899265</v>
      </c>
      <c r="C15" s="4">
        <v>478</v>
      </c>
      <c r="D15" s="4">
        <v>37704741.93</v>
      </c>
      <c r="E15" s="4">
        <v>257</v>
      </c>
      <c r="F15" s="4">
        <v>20896436.23</v>
      </c>
      <c r="G15" s="4">
        <v>103</v>
      </c>
      <c r="H15" s="4">
        <v>6738432.9500000002</v>
      </c>
      <c r="I15" s="19">
        <v>73</v>
      </c>
      <c r="J15" s="19">
        <v>5109339.33</v>
      </c>
      <c r="K15" s="4">
        <v>20</v>
      </c>
      <c r="L15" s="4">
        <v>1459228.32</v>
      </c>
      <c r="M15" s="9"/>
      <c r="N15" s="9"/>
      <c r="O15" s="22"/>
      <c r="P15" s="22"/>
      <c r="Q15" s="9"/>
      <c r="R15" s="9"/>
      <c r="S15" s="4">
        <v>5088020.26</v>
      </c>
      <c r="T15" s="9"/>
      <c r="U15" s="14"/>
      <c r="W15" s="14"/>
      <c r="X15" s="14"/>
    </row>
    <row r="16" spans="1:24" ht="42.75" customHeight="1" x14ac:dyDescent="0.3">
      <c r="A16" s="15" t="s">
        <v>66</v>
      </c>
      <c r="B16" s="29">
        <v>13414500.409752171</v>
      </c>
      <c r="C16" s="4">
        <v>53</v>
      </c>
      <c r="D16" s="4">
        <v>1719207</v>
      </c>
      <c r="E16" s="4">
        <v>52</v>
      </c>
      <c r="F16" s="4">
        <v>1599207</v>
      </c>
      <c r="G16" s="4">
        <v>5</v>
      </c>
      <c r="H16" s="4">
        <v>359935</v>
      </c>
      <c r="I16" s="19">
        <v>0</v>
      </c>
      <c r="J16" s="19">
        <v>0</v>
      </c>
      <c r="K16" s="4">
        <v>3</v>
      </c>
      <c r="L16" s="4">
        <v>359613.6</v>
      </c>
      <c r="M16" s="9"/>
      <c r="N16" s="9"/>
      <c r="O16" s="22"/>
      <c r="P16" s="22"/>
      <c r="Q16" s="9"/>
      <c r="R16" s="9"/>
      <c r="S16" s="4">
        <v>87214.290000000008</v>
      </c>
      <c r="T16" s="9"/>
      <c r="U16" s="14"/>
      <c r="W16" s="14"/>
      <c r="X16" s="14"/>
    </row>
    <row r="17" spans="1:28" ht="35.25" customHeight="1" x14ac:dyDescent="0.3">
      <c r="A17" s="15" t="s">
        <v>65</v>
      </c>
      <c r="B17" s="29">
        <v>11105086.399041343</v>
      </c>
      <c r="C17" s="28"/>
      <c r="D17" s="28"/>
      <c r="E17" s="28"/>
      <c r="F17" s="28"/>
      <c r="G17" s="4">
        <v>9</v>
      </c>
      <c r="H17" s="4">
        <v>3895641.4799999995</v>
      </c>
      <c r="I17" s="19">
        <v>0</v>
      </c>
      <c r="J17" s="19">
        <v>0</v>
      </c>
      <c r="K17" s="4">
        <v>0</v>
      </c>
      <c r="L17" s="4">
        <v>0</v>
      </c>
      <c r="M17" s="8">
        <v>0</v>
      </c>
      <c r="N17" s="8">
        <v>0</v>
      </c>
      <c r="O17" s="21">
        <v>0</v>
      </c>
      <c r="P17" s="21">
        <v>0</v>
      </c>
      <c r="Q17" s="8">
        <v>0</v>
      </c>
      <c r="R17" s="8">
        <v>0</v>
      </c>
      <c r="S17" s="4">
        <v>476758.29000000004</v>
      </c>
      <c r="T17" s="4">
        <v>0</v>
      </c>
      <c r="U17" s="14"/>
      <c r="W17" s="14"/>
      <c r="X17" s="14"/>
      <c r="AA17" s="14"/>
      <c r="AB17" s="14"/>
    </row>
    <row r="18" spans="1:28" ht="36.75" customHeight="1" x14ac:dyDescent="0.3">
      <c r="A18" s="15" t="s">
        <v>62</v>
      </c>
      <c r="B18" s="29">
        <v>6108738.9217889402</v>
      </c>
      <c r="C18" s="4">
        <v>0</v>
      </c>
      <c r="D18" s="4">
        <v>0</v>
      </c>
      <c r="E18" s="4">
        <v>0</v>
      </c>
      <c r="F18" s="4">
        <v>0</v>
      </c>
      <c r="G18" s="4">
        <v>0</v>
      </c>
      <c r="H18" s="4">
        <v>0</v>
      </c>
      <c r="I18" s="19">
        <v>0</v>
      </c>
      <c r="J18" s="19">
        <v>0</v>
      </c>
      <c r="K18" s="4">
        <v>0</v>
      </c>
      <c r="L18" s="4">
        <v>0</v>
      </c>
      <c r="M18" s="9"/>
      <c r="N18" s="9"/>
      <c r="O18" s="22"/>
      <c r="P18" s="22"/>
      <c r="Q18" s="9"/>
      <c r="R18" s="9"/>
      <c r="S18" s="4">
        <v>0</v>
      </c>
      <c r="T18" s="9"/>
      <c r="U18" s="14"/>
      <c r="W18" s="14"/>
      <c r="X18" s="14"/>
      <c r="AA18" s="14"/>
      <c r="AB18" s="14"/>
    </row>
    <row r="19" spans="1:28" ht="47.25" customHeight="1" x14ac:dyDescent="0.3">
      <c r="A19" s="15" t="s">
        <v>63</v>
      </c>
      <c r="B19" s="29">
        <v>4072492.6145259603</v>
      </c>
      <c r="C19" s="4">
        <v>0</v>
      </c>
      <c r="D19" s="4">
        <v>0</v>
      </c>
      <c r="E19" s="4">
        <v>0</v>
      </c>
      <c r="F19" s="4">
        <v>0</v>
      </c>
      <c r="G19" s="4">
        <v>0</v>
      </c>
      <c r="H19" s="4">
        <v>0</v>
      </c>
      <c r="I19" s="19">
        <v>0</v>
      </c>
      <c r="J19" s="19">
        <v>0</v>
      </c>
      <c r="K19" s="4">
        <v>0</v>
      </c>
      <c r="L19" s="4">
        <v>0</v>
      </c>
      <c r="M19" s="9"/>
      <c r="N19" s="9"/>
      <c r="O19" s="22"/>
      <c r="P19" s="22"/>
      <c r="Q19" s="9"/>
      <c r="R19" s="9"/>
      <c r="S19" s="4">
        <v>0</v>
      </c>
      <c r="T19" s="9"/>
      <c r="U19" s="14"/>
      <c r="W19" s="14"/>
      <c r="X19" s="14"/>
      <c r="AA19" s="14"/>
      <c r="AB19" s="14"/>
    </row>
    <row r="20" spans="1:28" ht="30" customHeight="1" x14ac:dyDescent="0.3">
      <c r="A20" s="15" t="s">
        <v>8</v>
      </c>
      <c r="B20" s="29">
        <v>844672337.89908671</v>
      </c>
      <c r="C20" s="4">
        <v>4048</v>
      </c>
      <c r="D20" s="4">
        <v>2218264291</v>
      </c>
      <c r="E20" s="4">
        <v>1886</v>
      </c>
      <c r="F20" s="4">
        <v>1051912167</v>
      </c>
      <c r="G20" s="7">
        <v>1759</v>
      </c>
      <c r="H20" s="4">
        <v>912744232.27889693</v>
      </c>
      <c r="I20" s="20">
        <v>1227</v>
      </c>
      <c r="J20" s="20">
        <v>343937846.61933905</v>
      </c>
      <c r="K20" s="4">
        <v>18</v>
      </c>
      <c r="L20" s="4">
        <v>14267021</v>
      </c>
      <c r="M20" s="4">
        <v>137</v>
      </c>
      <c r="N20" s="4">
        <v>33559752.880877554</v>
      </c>
      <c r="O20" s="19">
        <v>110</v>
      </c>
      <c r="P20" s="19">
        <v>24630905.607105821</v>
      </c>
      <c r="Q20" s="4">
        <v>18</v>
      </c>
      <c r="R20" s="4">
        <v>9617940.3599999994</v>
      </c>
      <c r="S20" s="4">
        <v>495416789.607391</v>
      </c>
      <c r="T20" s="4">
        <v>24561530.543966282</v>
      </c>
      <c r="U20" s="14"/>
      <c r="V20" s="14"/>
      <c r="W20" s="14"/>
      <c r="X20" s="14"/>
      <c r="AA20" s="14"/>
      <c r="AB20" s="14"/>
    </row>
    <row r="21" spans="1:28" ht="35.25" customHeight="1" x14ac:dyDescent="0.3">
      <c r="A21" s="15" t="s">
        <v>58</v>
      </c>
      <c r="B21" s="29">
        <v>33000000</v>
      </c>
      <c r="C21" s="4">
        <v>132</v>
      </c>
      <c r="D21" s="4">
        <v>56005149</v>
      </c>
      <c r="E21" s="4">
        <v>52</v>
      </c>
      <c r="F21" s="4">
        <v>25153553</v>
      </c>
      <c r="G21" s="7">
        <v>48</v>
      </c>
      <c r="H21" s="7">
        <v>21529890</v>
      </c>
      <c r="I21" s="20">
        <v>25</v>
      </c>
      <c r="J21" s="20">
        <v>7356271.9100000001</v>
      </c>
      <c r="K21" s="4">
        <v>1</v>
      </c>
      <c r="L21" s="4">
        <v>141071</v>
      </c>
      <c r="M21" s="9"/>
      <c r="N21" s="9"/>
      <c r="O21" s="22"/>
      <c r="P21" s="22"/>
      <c r="Q21" s="9"/>
      <c r="R21" s="9"/>
      <c r="S21" s="4">
        <v>13367047.66</v>
      </c>
      <c r="T21" s="9"/>
      <c r="U21" s="14"/>
      <c r="W21" s="14"/>
      <c r="X21" s="14"/>
      <c r="AA21" s="14"/>
      <c r="AB21" s="14"/>
    </row>
    <row r="22" spans="1:28" ht="32.25" customHeight="1" x14ac:dyDescent="0.3">
      <c r="A22" s="15" t="s">
        <v>9</v>
      </c>
      <c r="B22" s="29">
        <v>284356108.7139141</v>
      </c>
      <c r="C22" s="4">
        <v>1170</v>
      </c>
      <c r="D22" s="4">
        <v>669333451</v>
      </c>
      <c r="E22" s="4">
        <v>564</v>
      </c>
      <c r="F22" s="4">
        <v>310817806</v>
      </c>
      <c r="G22" s="4">
        <v>478</v>
      </c>
      <c r="H22" s="4">
        <v>253616849.93000001</v>
      </c>
      <c r="I22" s="19">
        <v>63</v>
      </c>
      <c r="J22" s="19">
        <v>26378020.239999998</v>
      </c>
      <c r="K22" s="4">
        <v>9</v>
      </c>
      <c r="L22" s="4">
        <v>4406574</v>
      </c>
      <c r="M22" s="9"/>
      <c r="N22" s="9"/>
      <c r="O22" s="22"/>
      <c r="P22" s="22"/>
      <c r="Q22" s="9"/>
      <c r="R22" s="9"/>
      <c r="S22" s="4">
        <v>95364623.49999997</v>
      </c>
      <c r="T22" s="9"/>
      <c r="U22" s="14"/>
      <c r="V22" s="14"/>
      <c r="W22" s="14"/>
      <c r="X22" s="14"/>
      <c r="AA22" s="14"/>
      <c r="AB22" s="14"/>
    </row>
    <row r="23" spans="1:28" ht="39.75" customHeight="1" x14ac:dyDescent="0.3">
      <c r="A23" s="15" t="s">
        <v>59</v>
      </c>
      <c r="B23" s="29">
        <v>5000000</v>
      </c>
      <c r="C23" s="4">
        <v>9</v>
      </c>
      <c r="D23" s="4">
        <v>4923015</v>
      </c>
      <c r="E23" s="4">
        <v>8</v>
      </c>
      <c r="F23" s="4">
        <v>4358466</v>
      </c>
      <c r="G23" s="4">
        <v>6</v>
      </c>
      <c r="H23" s="4">
        <v>3522760</v>
      </c>
      <c r="I23" s="19">
        <v>0</v>
      </c>
      <c r="J23" s="19">
        <v>0</v>
      </c>
      <c r="K23" s="4">
        <v>2</v>
      </c>
      <c r="L23" s="4">
        <v>835706</v>
      </c>
      <c r="M23" s="9"/>
      <c r="N23" s="9"/>
      <c r="O23" s="22"/>
      <c r="P23" s="22"/>
      <c r="Q23" s="9"/>
      <c r="R23" s="9"/>
      <c r="S23" s="4">
        <v>1136942.21</v>
      </c>
      <c r="T23" s="9"/>
      <c r="U23" s="14"/>
      <c r="W23" s="14"/>
      <c r="X23" s="14"/>
      <c r="AA23" s="14"/>
      <c r="AB23" s="14"/>
    </row>
    <row r="24" spans="1:28" ht="39" customHeight="1" x14ac:dyDescent="0.3">
      <c r="A24" s="15" t="s">
        <v>10</v>
      </c>
      <c r="B24" s="29">
        <v>359883695.10097748</v>
      </c>
      <c r="C24" s="4">
        <v>738</v>
      </c>
      <c r="D24" s="4">
        <v>614073846.5</v>
      </c>
      <c r="E24" s="4">
        <v>466</v>
      </c>
      <c r="F24" s="4">
        <v>430935333.5</v>
      </c>
      <c r="G24" s="4">
        <v>312</v>
      </c>
      <c r="H24" s="4">
        <v>279335780</v>
      </c>
      <c r="I24" s="19">
        <v>59</v>
      </c>
      <c r="J24" s="19">
        <v>32903897</v>
      </c>
      <c r="K24" s="4">
        <v>12</v>
      </c>
      <c r="L24" s="4">
        <v>14097611</v>
      </c>
      <c r="M24" s="4">
        <v>83</v>
      </c>
      <c r="N24" s="4">
        <v>29100000.615813751</v>
      </c>
      <c r="O24" s="19">
        <v>71</v>
      </c>
      <c r="P24" s="19">
        <v>21342908.105813749</v>
      </c>
      <c r="Q24" s="4">
        <v>1</v>
      </c>
      <c r="R24" s="4">
        <v>1196888.08</v>
      </c>
      <c r="S24" s="4">
        <v>91829935.137312084</v>
      </c>
      <c r="T24" s="4">
        <v>17694191.446196869</v>
      </c>
      <c r="U24" s="14"/>
      <c r="V24" s="14"/>
      <c r="W24" s="14"/>
      <c r="X24" s="14"/>
      <c r="AA24" s="14"/>
      <c r="AB24" s="14"/>
    </row>
    <row r="25" spans="1:28" ht="39" customHeight="1" x14ac:dyDescent="0.3">
      <c r="A25" s="15" t="s">
        <v>45</v>
      </c>
      <c r="B25" s="29">
        <v>10600000</v>
      </c>
      <c r="C25" s="4">
        <v>7</v>
      </c>
      <c r="D25" s="4">
        <v>11489693</v>
      </c>
      <c r="E25" s="4">
        <v>6</v>
      </c>
      <c r="F25" s="4">
        <v>10959866</v>
      </c>
      <c r="G25" s="4">
        <v>6</v>
      </c>
      <c r="H25" s="4">
        <v>10959866</v>
      </c>
      <c r="I25" s="19">
        <v>0</v>
      </c>
      <c r="J25" s="19">
        <v>0</v>
      </c>
      <c r="K25" s="4">
        <v>0</v>
      </c>
      <c r="L25" s="4">
        <v>0</v>
      </c>
      <c r="M25" s="9"/>
      <c r="N25" s="9"/>
      <c r="O25" s="22"/>
      <c r="P25" s="22"/>
      <c r="Q25" s="9"/>
      <c r="R25" s="9"/>
      <c r="S25" s="4">
        <v>3447614.6100000003</v>
      </c>
      <c r="T25" s="9"/>
      <c r="U25" s="14"/>
      <c r="W25" s="14"/>
      <c r="X25" s="14"/>
      <c r="AA25" s="14"/>
      <c r="AB25" s="14"/>
    </row>
    <row r="26" spans="1:28" ht="33.75" customHeight="1" x14ac:dyDescent="0.3">
      <c r="A26" s="15" t="s">
        <v>37</v>
      </c>
      <c r="B26" s="29">
        <v>112500000</v>
      </c>
      <c r="C26" s="4">
        <v>236</v>
      </c>
      <c r="D26" s="4">
        <v>152160549.08200002</v>
      </c>
      <c r="E26" s="4">
        <v>163</v>
      </c>
      <c r="F26" s="4">
        <v>117790038</v>
      </c>
      <c r="G26" s="4">
        <v>126</v>
      </c>
      <c r="H26" s="4">
        <v>92047128</v>
      </c>
      <c r="I26" s="19">
        <v>30</v>
      </c>
      <c r="J26" s="19">
        <v>17831394</v>
      </c>
      <c r="K26" s="4">
        <v>5</v>
      </c>
      <c r="L26" s="4">
        <v>2502837</v>
      </c>
      <c r="M26" s="9"/>
      <c r="N26" s="9"/>
      <c r="O26" s="22"/>
      <c r="P26" s="22"/>
      <c r="Q26" s="9"/>
      <c r="R26" s="9"/>
      <c r="S26" s="4">
        <v>35790248.092119411</v>
      </c>
      <c r="T26" s="9"/>
      <c r="U26" s="14"/>
      <c r="V26" s="14"/>
      <c r="W26" s="14"/>
      <c r="X26" s="14"/>
      <c r="AA26" s="14"/>
      <c r="AB26" s="14"/>
    </row>
    <row r="27" spans="1:28" ht="30" customHeight="1" x14ac:dyDescent="0.3">
      <c r="A27" s="15" t="s">
        <v>69</v>
      </c>
      <c r="B27" s="29">
        <v>12500000</v>
      </c>
      <c r="C27" s="4">
        <v>83</v>
      </c>
      <c r="D27" s="4">
        <v>1400702</v>
      </c>
      <c r="E27" s="4">
        <v>66</v>
      </c>
      <c r="F27" s="4">
        <v>990220</v>
      </c>
      <c r="G27" s="4">
        <v>63</v>
      </c>
      <c r="H27" s="4">
        <v>930353</v>
      </c>
      <c r="I27" s="19">
        <v>20</v>
      </c>
      <c r="J27" s="19">
        <v>160382</v>
      </c>
      <c r="K27" s="4">
        <v>2</v>
      </c>
      <c r="L27" s="4">
        <v>54353</v>
      </c>
      <c r="M27" s="9"/>
      <c r="N27" s="9"/>
      <c r="O27" s="22"/>
      <c r="P27" s="22"/>
      <c r="Q27" s="9"/>
      <c r="R27" s="9"/>
      <c r="S27" s="4">
        <v>360436.07999999996</v>
      </c>
      <c r="T27" s="9"/>
      <c r="U27" s="14"/>
      <c r="W27" s="14"/>
      <c r="X27" s="14"/>
      <c r="AA27" s="14"/>
      <c r="AB27" s="14"/>
    </row>
    <row r="28" spans="1:28" ht="35.25" customHeight="1" x14ac:dyDescent="0.3">
      <c r="A28" s="15" t="s">
        <v>11</v>
      </c>
      <c r="B28" s="29">
        <v>34629438.558204003</v>
      </c>
      <c r="C28" s="4">
        <v>84</v>
      </c>
      <c r="D28" s="4">
        <v>41790963</v>
      </c>
      <c r="E28" s="4">
        <v>49</v>
      </c>
      <c r="F28" s="4">
        <v>24531283</v>
      </c>
      <c r="G28" s="4">
        <v>15</v>
      </c>
      <c r="H28" s="4">
        <v>7094805</v>
      </c>
      <c r="I28" s="19">
        <v>2</v>
      </c>
      <c r="J28" s="19">
        <v>1009431</v>
      </c>
      <c r="K28" s="4">
        <v>4</v>
      </c>
      <c r="L28" s="4">
        <v>661901</v>
      </c>
      <c r="M28" s="9"/>
      <c r="N28" s="9"/>
      <c r="O28" s="22"/>
      <c r="P28" s="22"/>
      <c r="Q28" s="9"/>
      <c r="R28" s="9"/>
      <c r="S28" s="4">
        <v>3820227.5280636605</v>
      </c>
      <c r="T28" s="9"/>
      <c r="U28" s="14"/>
      <c r="W28" s="14"/>
      <c r="X28" s="14"/>
      <c r="AA28" s="14"/>
      <c r="AB28" s="14"/>
    </row>
    <row r="29" spans="1:28" ht="36" customHeight="1" x14ac:dyDescent="0.3">
      <c r="A29" s="15" t="s">
        <v>46</v>
      </c>
      <c r="B29" s="29">
        <v>800000</v>
      </c>
      <c r="C29" s="4">
        <v>0</v>
      </c>
      <c r="D29" s="4">
        <v>0</v>
      </c>
      <c r="E29" s="4">
        <v>0</v>
      </c>
      <c r="F29" s="4">
        <v>0</v>
      </c>
      <c r="G29" s="4">
        <v>0</v>
      </c>
      <c r="H29" s="4">
        <v>0</v>
      </c>
      <c r="I29" s="19">
        <v>0</v>
      </c>
      <c r="J29" s="19">
        <v>0</v>
      </c>
      <c r="K29" s="4">
        <v>0</v>
      </c>
      <c r="L29" s="4">
        <v>0</v>
      </c>
      <c r="M29" s="9"/>
      <c r="N29" s="9"/>
      <c r="O29" s="22"/>
      <c r="P29" s="22"/>
      <c r="Q29" s="9"/>
      <c r="R29" s="9"/>
      <c r="S29" s="4">
        <v>0</v>
      </c>
      <c r="T29" s="9"/>
      <c r="U29" s="14"/>
      <c r="W29" s="14"/>
      <c r="X29" s="14"/>
      <c r="AA29" s="14"/>
      <c r="AB29" s="14"/>
    </row>
    <row r="30" spans="1:28" ht="33" customHeight="1" x14ac:dyDescent="0.3">
      <c r="A30" s="15" t="s">
        <v>38</v>
      </c>
      <c r="B30" s="29">
        <v>10800000</v>
      </c>
      <c r="C30" s="4">
        <v>0</v>
      </c>
      <c r="D30" s="4">
        <v>0</v>
      </c>
      <c r="E30" s="4">
        <v>0</v>
      </c>
      <c r="F30" s="4">
        <v>0</v>
      </c>
      <c r="G30" s="4">
        <v>0</v>
      </c>
      <c r="H30" s="4">
        <v>0</v>
      </c>
      <c r="I30" s="19">
        <v>0</v>
      </c>
      <c r="J30" s="19">
        <v>0</v>
      </c>
      <c r="K30" s="4">
        <v>0</v>
      </c>
      <c r="L30" s="4">
        <v>0</v>
      </c>
      <c r="M30" s="9"/>
      <c r="N30" s="9"/>
      <c r="O30" s="22"/>
      <c r="P30" s="22"/>
      <c r="Q30" s="9"/>
      <c r="R30" s="9"/>
      <c r="S30" s="4">
        <v>0</v>
      </c>
      <c r="T30" s="9"/>
      <c r="U30" s="14"/>
      <c r="W30" s="14"/>
      <c r="X30" s="14"/>
      <c r="AA30" s="14"/>
      <c r="AB30" s="14"/>
    </row>
    <row r="31" spans="1:28" ht="28.5" customHeight="1" x14ac:dyDescent="0.3">
      <c r="A31" s="15" t="s">
        <v>39</v>
      </c>
      <c r="B31" s="29">
        <v>1200000</v>
      </c>
      <c r="C31" s="4">
        <v>0</v>
      </c>
      <c r="D31" s="4">
        <v>0</v>
      </c>
      <c r="E31" s="4">
        <v>0</v>
      </c>
      <c r="F31" s="4">
        <v>0</v>
      </c>
      <c r="G31" s="4">
        <v>0</v>
      </c>
      <c r="H31" s="4">
        <v>0</v>
      </c>
      <c r="I31" s="19">
        <v>0</v>
      </c>
      <c r="J31" s="19">
        <v>0</v>
      </c>
      <c r="K31" s="4">
        <v>0</v>
      </c>
      <c r="L31" s="4">
        <v>0</v>
      </c>
      <c r="M31" s="9"/>
      <c r="N31" s="9"/>
      <c r="O31" s="22"/>
      <c r="P31" s="22"/>
      <c r="Q31" s="9"/>
      <c r="R31" s="9"/>
      <c r="S31" s="4">
        <v>0</v>
      </c>
      <c r="T31" s="9"/>
      <c r="U31" s="14"/>
      <c r="W31" s="14"/>
      <c r="X31" s="14"/>
      <c r="AA31" s="14"/>
      <c r="AB31" s="14"/>
    </row>
    <row r="32" spans="1:28" ht="50.1" customHeight="1" x14ac:dyDescent="0.3">
      <c r="A32" s="15" t="s">
        <v>12</v>
      </c>
      <c r="B32" s="29">
        <v>433978718.78428942</v>
      </c>
      <c r="C32" s="4">
        <v>532</v>
      </c>
      <c r="D32" s="4">
        <v>527290439</v>
      </c>
      <c r="E32" s="4">
        <v>395</v>
      </c>
      <c r="F32" s="4">
        <v>389434960</v>
      </c>
      <c r="G32" s="4">
        <v>328</v>
      </c>
      <c r="H32" s="4">
        <v>321962430.73000002</v>
      </c>
      <c r="I32" s="19">
        <v>27</v>
      </c>
      <c r="J32" s="19">
        <v>25235471.779999997</v>
      </c>
      <c r="K32" s="4">
        <v>3</v>
      </c>
      <c r="L32" s="4">
        <v>2974990</v>
      </c>
      <c r="M32" s="4">
        <v>72</v>
      </c>
      <c r="N32" s="4">
        <v>13668519.329999998</v>
      </c>
      <c r="O32" s="19">
        <v>66</v>
      </c>
      <c r="P32" s="19">
        <v>11847784.119999997</v>
      </c>
      <c r="Q32" s="4">
        <v>0</v>
      </c>
      <c r="R32" s="4">
        <v>0</v>
      </c>
      <c r="S32" s="4">
        <v>121049359.41025643</v>
      </c>
      <c r="T32" s="4">
        <v>8946936.4252785128</v>
      </c>
      <c r="U32" s="14"/>
      <c r="V32" s="14"/>
      <c r="W32" s="14"/>
      <c r="X32" s="14"/>
      <c r="AA32" s="14"/>
      <c r="AB32" s="14"/>
    </row>
    <row r="33" spans="1:28" ht="50.1" customHeight="1" x14ac:dyDescent="0.3">
      <c r="A33" s="15" t="s">
        <v>61</v>
      </c>
      <c r="B33" s="29">
        <v>7000000</v>
      </c>
      <c r="C33" s="4">
        <v>7</v>
      </c>
      <c r="D33" s="4">
        <v>6798482</v>
      </c>
      <c r="E33" s="4">
        <v>7</v>
      </c>
      <c r="F33" s="4">
        <v>6794520</v>
      </c>
      <c r="G33" s="4">
        <v>7</v>
      </c>
      <c r="H33" s="4">
        <v>6793561</v>
      </c>
      <c r="I33" s="19">
        <v>0</v>
      </c>
      <c r="J33" s="19">
        <v>0</v>
      </c>
      <c r="K33" s="4">
        <v>0</v>
      </c>
      <c r="L33" s="4">
        <v>0</v>
      </c>
      <c r="M33" s="9"/>
      <c r="N33" s="9"/>
      <c r="O33" s="22"/>
      <c r="P33" s="22"/>
      <c r="Q33" s="9"/>
      <c r="R33" s="9"/>
      <c r="S33" s="4">
        <v>4101833.9200000009</v>
      </c>
      <c r="T33" s="9"/>
      <c r="U33" s="14"/>
      <c r="W33" s="14"/>
      <c r="X33" s="14"/>
      <c r="AA33" s="14"/>
      <c r="AB33" s="14"/>
    </row>
    <row r="34" spans="1:28" ht="50.1" customHeight="1" x14ac:dyDescent="0.3">
      <c r="A34" s="15" t="s">
        <v>13</v>
      </c>
      <c r="B34" s="29">
        <v>130298232.71076201</v>
      </c>
      <c r="C34" s="4">
        <v>441</v>
      </c>
      <c r="D34" s="4">
        <v>418451214</v>
      </c>
      <c r="E34" s="4">
        <v>81</v>
      </c>
      <c r="F34" s="4">
        <v>78989370</v>
      </c>
      <c r="G34" s="4">
        <v>80</v>
      </c>
      <c r="H34" s="4">
        <v>77450071.530000001</v>
      </c>
      <c r="I34" s="19">
        <v>16</v>
      </c>
      <c r="J34" s="19">
        <v>14706332.530000001</v>
      </c>
      <c r="K34" s="4">
        <v>0</v>
      </c>
      <c r="L34" s="4">
        <v>0</v>
      </c>
      <c r="M34" s="4">
        <v>176</v>
      </c>
      <c r="N34" s="4">
        <v>80635781.033281729</v>
      </c>
      <c r="O34" s="19">
        <v>158</v>
      </c>
      <c r="P34" s="19">
        <v>70752175.583281696</v>
      </c>
      <c r="Q34" s="4">
        <v>0</v>
      </c>
      <c r="R34" s="4">
        <v>0</v>
      </c>
      <c r="S34" s="4">
        <v>50402649.066658713</v>
      </c>
      <c r="T34" s="4">
        <v>48903365.058326244</v>
      </c>
      <c r="U34" s="14"/>
      <c r="V34" s="33"/>
      <c r="W34" s="14"/>
      <c r="X34" s="14"/>
      <c r="AA34" s="14"/>
      <c r="AB34" s="14"/>
    </row>
    <row r="35" spans="1:28" ht="49.5" customHeight="1" x14ac:dyDescent="0.3">
      <c r="A35" s="15" t="s">
        <v>48</v>
      </c>
      <c r="B35" s="29">
        <v>3000000</v>
      </c>
      <c r="C35" s="4">
        <v>4</v>
      </c>
      <c r="D35" s="4">
        <v>3452793</v>
      </c>
      <c r="E35" s="4">
        <v>4</v>
      </c>
      <c r="F35" s="4">
        <v>3347047</v>
      </c>
      <c r="G35" s="4">
        <v>4</v>
      </c>
      <c r="H35" s="4">
        <v>3347047</v>
      </c>
      <c r="I35" s="19">
        <v>0</v>
      </c>
      <c r="J35" s="19">
        <v>0</v>
      </c>
      <c r="K35" s="4">
        <v>0</v>
      </c>
      <c r="L35" s="4">
        <v>0</v>
      </c>
      <c r="M35" s="9"/>
      <c r="N35" s="9"/>
      <c r="O35" s="22"/>
      <c r="P35" s="22"/>
      <c r="Q35" s="9"/>
      <c r="R35" s="9"/>
      <c r="S35" s="4">
        <v>1306657.7000000002</v>
      </c>
      <c r="T35" s="9"/>
      <c r="U35" s="14"/>
      <c r="W35" s="14"/>
      <c r="X35" s="14"/>
      <c r="AA35" s="14"/>
      <c r="AB35" s="14"/>
    </row>
    <row r="36" spans="1:28" ht="50.1" customHeight="1" x14ac:dyDescent="0.3">
      <c r="A36" s="15" t="s">
        <v>27</v>
      </c>
      <c r="B36" s="29">
        <v>99271118.698250443</v>
      </c>
      <c r="C36" s="4">
        <v>104</v>
      </c>
      <c r="D36" s="4">
        <v>146722415</v>
      </c>
      <c r="E36" s="4">
        <v>65</v>
      </c>
      <c r="F36" s="4">
        <v>91277869</v>
      </c>
      <c r="G36" s="4">
        <v>65</v>
      </c>
      <c r="H36" s="4">
        <v>91032475</v>
      </c>
      <c r="I36" s="19">
        <v>1</v>
      </c>
      <c r="J36" s="19">
        <v>1499975</v>
      </c>
      <c r="K36" s="4">
        <v>0</v>
      </c>
      <c r="L36" s="4">
        <v>0</v>
      </c>
      <c r="M36" s="4">
        <v>40</v>
      </c>
      <c r="N36" s="4">
        <v>12435311.939999999</v>
      </c>
      <c r="O36" s="19">
        <v>39</v>
      </c>
      <c r="P36" s="19">
        <v>11723923.919999998</v>
      </c>
      <c r="Q36" s="4">
        <v>0</v>
      </c>
      <c r="R36" s="4">
        <v>0</v>
      </c>
      <c r="S36" s="4">
        <v>39183479.719999991</v>
      </c>
      <c r="T36" s="4">
        <v>7883147.3573377365</v>
      </c>
      <c r="U36" s="14"/>
      <c r="V36" s="14"/>
      <c r="W36" s="14"/>
      <c r="X36" s="14"/>
      <c r="AA36" s="14"/>
      <c r="AB36" s="14"/>
    </row>
    <row r="37" spans="1:28" ht="50.1" customHeight="1" x14ac:dyDescent="0.3">
      <c r="A37" s="15" t="s">
        <v>49</v>
      </c>
      <c r="B37" s="29">
        <v>1700000</v>
      </c>
      <c r="C37" s="4">
        <v>2</v>
      </c>
      <c r="D37" s="4">
        <v>1462698</v>
      </c>
      <c r="E37" s="4">
        <v>2</v>
      </c>
      <c r="F37" s="4">
        <v>1421820</v>
      </c>
      <c r="G37" s="4">
        <v>2</v>
      </c>
      <c r="H37" s="4">
        <v>1421820</v>
      </c>
      <c r="I37" s="19">
        <v>0</v>
      </c>
      <c r="J37" s="19">
        <v>0</v>
      </c>
      <c r="K37" s="4">
        <v>0</v>
      </c>
      <c r="L37" s="4">
        <v>0</v>
      </c>
      <c r="M37" s="9"/>
      <c r="N37" s="9"/>
      <c r="O37" s="22"/>
      <c r="P37" s="22"/>
      <c r="Q37" s="9"/>
      <c r="R37" s="9"/>
      <c r="S37" s="4">
        <v>28115.91</v>
      </c>
      <c r="T37" s="9"/>
      <c r="U37" s="14"/>
      <c r="W37" s="14"/>
      <c r="X37" s="14"/>
      <c r="AA37" s="14"/>
      <c r="AB37" s="14"/>
    </row>
    <row r="38" spans="1:28" ht="50.1" customHeight="1" x14ac:dyDescent="0.3">
      <c r="A38" s="15" t="s">
        <v>74</v>
      </c>
      <c r="B38" s="29">
        <v>14775002.802887104</v>
      </c>
      <c r="C38" s="4">
        <v>170</v>
      </c>
      <c r="D38" s="4">
        <v>15297387</v>
      </c>
      <c r="E38" s="4">
        <v>151</v>
      </c>
      <c r="F38" s="4">
        <v>11735198.99999905</v>
      </c>
      <c r="G38" s="4">
        <v>110</v>
      </c>
      <c r="H38" s="4">
        <v>9509203</v>
      </c>
      <c r="I38" s="19">
        <v>0</v>
      </c>
      <c r="J38" s="19">
        <v>0</v>
      </c>
      <c r="K38" s="4">
        <v>0</v>
      </c>
      <c r="L38" s="4">
        <v>0</v>
      </c>
      <c r="M38" s="9"/>
      <c r="N38" s="9"/>
      <c r="O38" s="22"/>
      <c r="P38" s="22"/>
      <c r="Q38" s="9"/>
      <c r="R38" s="9"/>
      <c r="S38" s="4">
        <v>0</v>
      </c>
      <c r="T38" s="9"/>
      <c r="U38" s="14"/>
      <c r="W38" s="14"/>
      <c r="X38" s="14"/>
      <c r="AA38" s="14"/>
      <c r="AB38" s="14"/>
    </row>
    <row r="39" spans="1:28" ht="50.1" customHeight="1" x14ac:dyDescent="0.3">
      <c r="A39" s="15" t="s">
        <v>75</v>
      </c>
      <c r="B39" s="29">
        <v>13677431.166101204</v>
      </c>
      <c r="C39" s="4">
        <v>0</v>
      </c>
      <c r="D39" s="4">
        <v>0</v>
      </c>
      <c r="E39" s="4">
        <v>0</v>
      </c>
      <c r="F39" s="4">
        <v>0</v>
      </c>
      <c r="G39" s="4">
        <v>0</v>
      </c>
      <c r="H39" s="4">
        <v>0</v>
      </c>
      <c r="I39" s="19">
        <v>0</v>
      </c>
      <c r="J39" s="19">
        <v>0</v>
      </c>
      <c r="K39" s="4">
        <v>0</v>
      </c>
      <c r="L39" s="4">
        <v>0</v>
      </c>
      <c r="M39" s="9"/>
      <c r="N39" s="9"/>
      <c r="O39" s="22"/>
      <c r="P39" s="22"/>
      <c r="Q39" s="9"/>
      <c r="R39" s="9"/>
      <c r="S39" s="4">
        <v>0</v>
      </c>
      <c r="T39" s="9"/>
      <c r="U39" s="14"/>
      <c r="W39" s="14"/>
      <c r="X39" s="14"/>
      <c r="AA39" s="14"/>
      <c r="AB39" s="14"/>
    </row>
    <row r="40" spans="1:28" ht="31.5" customHeight="1" x14ac:dyDescent="0.3">
      <c r="A40" s="15" t="s">
        <v>14</v>
      </c>
      <c r="B40" s="29">
        <v>426744131.6797747</v>
      </c>
      <c r="C40" s="4">
        <v>14149</v>
      </c>
      <c r="D40" s="4">
        <v>581860000</v>
      </c>
      <c r="E40" s="4">
        <v>10106</v>
      </c>
      <c r="F40" s="4">
        <v>414870000</v>
      </c>
      <c r="G40" s="4">
        <v>10028</v>
      </c>
      <c r="H40" s="4">
        <v>411590000</v>
      </c>
      <c r="I40" s="19">
        <v>7369</v>
      </c>
      <c r="J40" s="19">
        <v>303360000</v>
      </c>
      <c r="K40" s="4">
        <v>13</v>
      </c>
      <c r="L40" s="4">
        <v>530000</v>
      </c>
      <c r="M40" s="4">
        <v>1107</v>
      </c>
      <c r="N40" s="4">
        <v>14200919.970000003</v>
      </c>
      <c r="O40" s="19">
        <v>1040</v>
      </c>
      <c r="P40" s="19">
        <v>13437079.140000001</v>
      </c>
      <c r="Q40" s="4">
        <v>130</v>
      </c>
      <c r="R40" s="4">
        <v>1522544.5600000003</v>
      </c>
      <c r="S40" s="4">
        <v>384216817.56999999</v>
      </c>
      <c r="T40" s="4">
        <v>13333328.832422486</v>
      </c>
      <c r="U40" s="14"/>
      <c r="V40" s="14"/>
      <c r="W40" s="14"/>
      <c r="X40" s="14"/>
      <c r="AA40" s="14"/>
      <c r="AB40" s="14"/>
    </row>
    <row r="41" spans="1:28" ht="31.5" customHeight="1" x14ac:dyDescent="0.3">
      <c r="A41" s="15" t="s">
        <v>47</v>
      </c>
      <c r="B41" s="29">
        <v>10000000</v>
      </c>
      <c r="C41" s="4">
        <v>232</v>
      </c>
      <c r="D41" s="4">
        <v>9470000</v>
      </c>
      <c r="E41" s="4">
        <v>204</v>
      </c>
      <c r="F41" s="4">
        <v>8300000</v>
      </c>
      <c r="G41" s="4">
        <v>201</v>
      </c>
      <c r="H41" s="4">
        <v>8180000</v>
      </c>
      <c r="I41" s="19">
        <v>114</v>
      </c>
      <c r="J41" s="19">
        <v>4630000</v>
      </c>
      <c r="K41" s="4">
        <v>0</v>
      </c>
      <c r="L41" s="4">
        <v>0</v>
      </c>
      <c r="M41" s="9"/>
      <c r="N41" s="9"/>
      <c r="O41" s="22"/>
      <c r="P41" s="22"/>
      <c r="Q41" s="9"/>
      <c r="R41" s="9"/>
      <c r="S41" s="4">
        <v>7292500</v>
      </c>
      <c r="T41" s="9"/>
      <c r="U41" s="14"/>
      <c r="W41" s="14"/>
      <c r="X41" s="14"/>
      <c r="AA41" s="14"/>
      <c r="AB41" s="14"/>
    </row>
    <row r="42" spans="1:28" ht="36" customHeight="1" x14ac:dyDescent="0.3">
      <c r="A42" s="15" t="s">
        <v>15</v>
      </c>
      <c r="B42" s="29">
        <v>106569178.43974125</v>
      </c>
      <c r="C42" s="8">
        <v>6096</v>
      </c>
      <c r="D42" s="8">
        <v>345180000</v>
      </c>
      <c r="E42" s="8">
        <v>1893</v>
      </c>
      <c r="F42" s="8">
        <v>111370000</v>
      </c>
      <c r="G42" s="8">
        <v>1850</v>
      </c>
      <c r="H42" s="8">
        <v>108838000</v>
      </c>
      <c r="I42" s="21">
        <v>476</v>
      </c>
      <c r="J42" s="21">
        <v>27140000</v>
      </c>
      <c r="K42" s="8">
        <v>13</v>
      </c>
      <c r="L42" s="8">
        <v>750000</v>
      </c>
      <c r="M42" s="9"/>
      <c r="N42" s="9"/>
      <c r="O42" s="22"/>
      <c r="P42" s="22"/>
      <c r="Q42" s="9"/>
      <c r="R42" s="9"/>
      <c r="S42" s="8">
        <v>84651226.099999994</v>
      </c>
      <c r="T42" s="9"/>
      <c r="U42" s="14"/>
      <c r="V42" s="14"/>
      <c r="W42" s="14"/>
      <c r="X42" s="14"/>
      <c r="AA42" s="14"/>
      <c r="AB42" s="14"/>
    </row>
    <row r="43" spans="1:28" ht="39" customHeight="1" x14ac:dyDescent="0.3">
      <c r="A43" s="15" t="s">
        <v>55</v>
      </c>
      <c r="B43" s="29">
        <v>5000000</v>
      </c>
      <c r="C43" s="8">
        <v>235</v>
      </c>
      <c r="D43" s="8">
        <v>15250000</v>
      </c>
      <c r="E43" s="8">
        <v>74</v>
      </c>
      <c r="F43" s="8">
        <v>5000000</v>
      </c>
      <c r="G43" s="8">
        <v>71</v>
      </c>
      <c r="H43" s="8">
        <v>4790000</v>
      </c>
      <c r="I43" s="21">
        <v>3</v>
      </c>
      <c r="J43" s="21">
        <v>150000</v>
      </c>
      <c r="K43" s="8">
        <v>3</v>
      </c>
      <c r="L43" s="8">
        <v>210000</v>
      </c>
      <c r="M43" s="9"/>
      <c r="N43" s="9"/>
      <c r="O43" s="22"/>
      <c r="P43" s="22"/>
      <c r="Q43" s="9"/>
      <c r="R43" s="9"/>
      <c r="S43" s="8">
        <v>3545000</v>
      </c>
      <c r="T43" s="9"/>
      <c r="U43" s="14"/>
      <c r="W43" s="14"/>
      <c r="X43" s="14"/>
      <c r="AA43" s="14"/>
      <c r="AB43" s="14"/>
    </row>
    <row r="44" spans="1:28" ht="31.5" customHeight="1" x14ac:dyDescent="0.3">
      <c r="A44" s="15" t="s">
        <v>16</v>
      </c>
      <c r="B44" s="29">
        <v>246493158.28864461</v>
      </c>
      <c r="C44" s="8">
        <v>20603</v>
      </c>
      <c r="D44" s="8">
        <v>309015000</v>
      </c>
      <c r="E44" s="8">
        <v>13241</v>
      </c>
      <c r="F44" s="8">
        <v>198615000</v>
      </c>
      <c r="G44" s="8">
        <v>11653</v>
      </c>
      <c r="H44" s="8">
        <v>174708750</v>
      </c>
      <c r="I44" s="21">
        <v>4663</v>
      </c>
      <c r="J44" s="21">
        <v>69945000</v>
      </c>
      <c r="K44" s="8">
        <v>19</v>
      </c>
      <c r="L44" s="8">
        <v>285000</v>
      </c>
      <c r="M44" s="8">
        <v>15059</v>
      </c>
      <c r="N44" s="8">
        <v>36475500</v>
      </c>
      <c r="O44" s="21">
        <v>14548</v>
      </c>
      <c r="P44" s="21">
        <v>34983000</v>
      </c>
      <c r="Q44" s="8">
        <v>6091</v>
      </c>
      <c r="R44" s="8">
        <v>18588000</v>
      </c>
      <c r="S44" s="8">
        <v>148305770.79000005</v>
      </c>
      <c r="T44" s="8">
        <v>35170500</v>
      </c>
      <c r="U44" s="14"/>
      <c r="V44" s="14"/>
      <c r="W44" s="14"/>
      <c r="X44" s="14"/>
      <c r="AA44" s="14"/>
      <c r="AB44" s="14"/>
    </row>
    <row r="45" spans="1:28" ht="33.75" customHeight="1" x14ac:dyDescent="0.3">
      <c r="A45" s="15" t="s">
        <v>56</v>
      </c>
      <c r="B45" s="29">
        <v>5000000</v>
      </c>
      <c r="C45" s="8">
        <v>226</v>
      </c>
      <c r="D45" s="8">
        <v>3390000</v>
      </c>
      <c r="E45" s="8">
        <v>188</v>
      </c>
      <c r="F45" s="8">
        <v>2820000</v>
      </c>
      <c r="G45" s="8">
        <v>187</v>
      </c>
      <c r="H45" s="8">
        <v>2801250</v>
      </c>
      <c r="I45" s="21">
        <v>42</v>
      </c>
      <c r="J45" s="21">
        <v>630000</v>
      </c>
      <c r="K45" s="8">
        <v>0</v>
      </c>
      <c r="L45" s="8">
        <v>0</v>
      </c>
      <c r="M45" s="9"/>
      <c r="N45" s="9"/>
      <c r="O45" s="22"/>
      <c r="P45" s="22"/>
      <c r="Q45" s="9"/>
      <c r="R45" s="9"/>
      <c r="S45" s="8">
        <v>2236750</v>
      </c>
      <c r="T45" s="9"/>
      <c r="U45" s="14"/>
      <c r="W45" s="14"/>
      <c r="X45" s="14"/>
      <c r="AA45" s="14"/>
      <c r="AB45" s="14"/>
    </row>
    <row r="46" spans="1:28" ht="33" customHeight="1" x14ac:dyDescent="0.3">
      <c r="A46" s="15" t="s">
        <v>17</v>
      </c>
      <c r="B46" s="29">
        <v>166503969.26253805</v>
      </c>
      <c r="C46" s="8">
        <v>2509</v>
      </c>
      <c r="D46" s="8">
        <v>423093663.14899999</v>
      </c>
      <c r="E46" s="8">
        <v>986</v>
      </c>
      <c r="F46" s="8">
        <v>162689274.03999999</v>
      </c>
      <c r="G46" s="8">
        <v>866</v>
      </c>
      <c r="H46" s="8">
        <v>143445009.72000003</v>
      </c>
      <c r="I46" s="21">
        <v>358</v>
      </c>
      <c r="J46" s="21">
        <v>50150558.090000004</v>
      </c>
      <c r="K46" s="8">
        <v>46</v>
      </c>
      <c r="L46" s="8">
        <v>7188594.5</v>
      </c>
      <c r="M46" s="8">
        <v>295</v>
      </c>
      <c r="N46" s="8">
        <v>16466884.67093643</v>
      </c>
      <c r="O46" s="21">
        <v>262</v>
      </c>
      <c r="P46" s="21">
        <v>14094147.010936426</v>
      </c>
      <c r="Q46" s="8">
        <v>12</v>
      </c>
      <c r="R46" s="8">
        <v>1205736.55</v>
      </c>
      <c r="S46" s="8">
        <v>80735562.66237621</v>
      </c>
      <c r="T46" s="8">
        <v>12285585.647434663</v>
      </c>
      <c r="U46" s="14"/>
      <c r="V46" s="33"/>
      <c r="W46" s="14"/>
      <c r="X46" s="14"/>
      <c r="AA46" s="14"/>
      <c r="AB46" s="14"/>
    </row>
    <row r="47" spans="1:28" ht="36" customHeight="1" x14ac:dyDescent="0.3">
      <c r="A47" s="15" t="s">
        <v>57</v>
      </c>
      <c r="B47" s="29">
        <v>10000000</v>
      </c>
      <c r="C47" s="8">
        <v>91</v>
      </c>
      <c r="D47" s="8">
        <v>17180257</v>
      </c>
      <c r="E47" s="8">
        <v>54</v>
      </c>
      <c r="F47" s="8">
        <v>10227102</v>
      </c>
      <c r="G47" s="8">
        <v>48</v>
      </c>
      <c r="H47" s="8">
        <v>9101097</v>
      </c>
      <c r="I47" s="21">
        <v>3</v>
      </c>
      <c r="J47" s="21">
        <v>436141</v>
      </c>
      <c r="K47" s="8">
        <v>1</v>
      </c>
      <c r="L47" s="8">
        <v>199953</v>
      </c>
      <c r="M47" s="9"/>
      <c r="N47" s="9"/>
      <c r="O47" s="22"/>
      <c r="P47" s="22"/>
      <c r="Q47" s="9"/>
      <c r="R47" s="9"/>
      <c r="S47" s="8">
        <v>1913839.98</v>
      </c>
      <c r="T47" s="9"/>
      <c r="U47" s="14"/>
      <c r="W47" s="14"/>
      <c r="X47" s="14"/>
      <c r="AA47" s="14"/>
      <c r="AB47" s="14"/>
    </row>
    <row r="48" spans="1:28" ht="27.75" customHeight="1" x14ac:dyDescent="0.3">
      <c r="A48" s="15" t="s">
        <v>44</v>
      </c>
      <c r="B48" s="29">
        <v>12333000</v>
      </c>
      <c r="C48" s="8">
        <v>21</v>
      </c>
      <c r="D48" s="8">
        <v>61812.929999999993</v>
      </c>
      <c r="E48" s="8">
        <v>3</v>
      </c>
      <c r="F48" s="8">
        <v>4882.12</v>
      </c>
      <c r="G48" s="8">
        <v>3</v>
      </c>
      <c r="H48" s="8">
        <v>4882.28</v>
      </c>
      <c r="I48" s="21">
        <v>0</v>
      </c>
      <c r="J48" s="21">
        <v>0</v>
      </c>
      <c r="K48" s="8">
        <v>0</v>
      </c>
      <c r="L48" s="8">
        <v>0</v>
      </c>
      <c r="M48" s="9"/>
      <c r="N48" s="9"/>
      <c r="O48" s="22"/>
      <c r="P48" s="22"/>
      <c r="Q48" s="9"/>
      <c r="R48" s="9"/>
      <c r="S48" s="8">
        <v>2860.6499999999996</v>
      </c>
      <c r="T48" s="9"/>
      <c r="U48" s="14"/>
      <c r="W48" s="14"/>
      <c r="X48" s="14"/>
      <c r="AA48" s="14"/>
      <c r="AB48" s="14"/>
    </row>
    <row r="49" spans="1:28" ht="50.1" customHeight="1" x14ac:dyDescent="0.3">
      <c r="A49" s="15" t="s">
        <v>18</v>
      </c>
      <c r="B49" s="47">
        <v>1109058285.1969342</v>
      </c>
      <c r="C49" s="8">
        <v>501</v>
      </c>
      <c r="D49" s="8">
        <v>726335354</v>
      </c>
      <c r="E49" s="8">
        <v>335</v>
      </c>
      <c r="F49" s="8">
        <v>476597570.84000003</v>
      </c>
      <c r="G49" s="8">
        <v>306</v>
      </c>
      <c r="H49" s="8">
        <v>427977677.01999998</v>
      </c>
      <c r="I49" s="21">
        <v>9</v>
      </c>
      <c r="J49" s="21">
        <v>8929242</v>
      </c>
      <c r="K49" s="8">
        <v>0</v>
      </c>
      <c r="L49" s="8">
        <v>0</v>
      </c>
      <c r="M49" s="8">
        <v>66</v>
      </c>
      <c r="N49" s="8">
        <v>54866797.109999999</v>
      </c>
      <c r="O49" s="21">
        <v>44</v>
      </c>
      <c r="P49" s="21">
        <v>27449045.330000002</v>
      </c>
      <c r="Q49" s="8">
        <v>1</v>
      </c>
      <c r="R49" s="8">
        <v>1530762.8000000003</v>
      </c>
      <c r="S49" s="8">
        <v>228427276.79336798</v>
      </c>
      <c r="T49" s="8">
        <v>23877256.170792807</v>
      </c>
      <c r="U49" s="14"/>
      <c r="V49" s="33"/>
      <c r="W49" s="14"/>
      <c r="X49" s="14"/>
      <c r="AA49" s="14"/>
      <c r="AB49" s="14"/>
    </row>
    <row r="50" spans="1:28" ht="50.1" customHeight="1" x14ac:dyDescent="0.3">
      <c r="A50" s="15" t="s">
        <v>50</v>
      </c>
      <c r="B50" s="53"/>
      <c r="C50" s="8">
        <v>12</v>
      </c>
      <c r="D50" s="8">
        <v>16111717</v>
      </c>
      <c r="E50" s="8">
        <v>11</v>
      </c>
      <c r="F50" s="8">
        <v>14471443</v>
      </c>
      <c r="G50" s="8">
        <v>11</v>
      </c>
      <c r="H50" s="8">
        <v>14471443</v>
      </c>
      <c r="I50" s="21">
        <v>0</v>
      </c>
      <c r="J50" s="21">
        <v>0</v>
      </c>
      <c r="K50" s="8">
        <v>0</v>
      </c>
      <c r="L50" s="8">
        <v>0</v>
      </c>
      <c r="M50" s="9"/>
      <c r="N50" s="9"/>
      <c r="O50" s="22"/>
      <c r="P50" s="22"/>
      <c r="Q50" s="9"/>
      <c r="R50" s="9"/>
      <c r="S50" s="8">
        <v>5463566.0899999999</v>
      </c>
      <c r="T50" s="9"/>
      <c r="U50" s="14"/>
      <c r="W50" s="14"/>
      <c r="X50" s="14"/>
      <c r="AA50" s="14"/>
      <c r="AB50" s="14"/>
    </row>
    <row r="51" spans="1:28" ht="50.1" customHeight="1" x14ac:dyDescent="0.3">
      <c r="A51" s="15" t="s">
        <v>19</v>
      </c>
      <c r="B51" s="53"/>
      <c r="C51" s="8">
        <v>972</v>
      </c>
      <c r="D51" s="8">
        <v>1002998557</v>
      </c>
      <c r="E51" s="8">
        <v>489</v>
      </c>
      <c r="F51" s="8">
        <v>510942432</v>
      </c>
      <c r="G51" s="8">
        <v>480</v>
      </c>
      <c r="H51" s="8">
        <v>493914022</v>
      </c>
      <c r="I51" s="21">
        <v>67</v>
      </c>
      <c r="J51" s="21">
        <v>64913792.890000001</v>
      </c>
      <c r="K51" s="8">
        <v>0</v>
      </c>
      <c r="L51" s="8">
        <v>0</v>
      </c>
      <c r="M51" s="8">
        <v>141</v>
      </c>
      <c r="N51" s="8">
        <v>81711980.120000005</v>
      </c>
      <c r="O51" s="21">
        <v>115</v>
      </c>
      <c r="P51" s="21">
        <v>51356280.799999952</v>
      </c>
      <c r="Q51" s="8">
        <v>0</v>
      </c>
      <c r="R51" s="8">
        <v>0</v>
      </c>
      <c r="S51" s="8">
        <v>324823985.5710091</v>
      </c>
      <c r="T51" s="8">
        <v>37017320.077367045</v>
      </c>
      <c r="U51" s="14"/>
      <c r="V51" s="33"/>
      <c r="W51" s="14"/>
      <c r="X51" s="14"/>
      <c r="AA51" s="14"/>
      <c r="AB51" s="14"/>
    </row>
    <row r="52" spans="1:28" ht="50.1" customHeight="1" x14ac:dyDescent="0.3">
      <c r="A52" s="15" t="s">
        <v>51</v>
      </c>
      <c r="B52" s="53"/>
      <c r="C52" s="8">
        <v>30</v>
      </c>
      <c r="D52" s="8">
        <v>28748591</v>
      </c>
      <c r="E52" s="8">
        <v>29</v>
      </c>
      <c r="F52" s="8">
        <v>27694510</v>
      </c>
      <c r="G52" s="8">
        <v>29</v>
      </c>
      <c r="H52" s="8">
        <v>27694510</v>
      </c>
      <c r="I52" s="21">
        <v>0</v>
      </c>
      <c r="J52" s="21">
        <v>0</v>
      </c>
      <c r="K52" s="8">
        <v>0</v>
      </c>
      <c r="L52" s="8">
        <v>0</v>
      </c>
      <c r="M52" s="9"/>
      <c r="N52" s="9"/>
      <c r="O52" s="22"/>
      <c r="P52" s="22"/>
      <c r="Q52" s="9"/>
      <c r="R52" s="9"/>
      <c r="S52" s="8">
        <v>10766288.51</v>
      </c>
      <c r="T52" s="9"/>
      <c r="U52" s="14"/>
      <c r="W52" s="14"/>
      <c r="X52" s="14"/>
      <c r="AA52" s="14"/>
      <c r="AB52" s="14"/>
    </row>
    <row r="53" spans="1:28" ht="50.1" customHeight="1" x14ac:dyDescent="0.3">
      <c r="A53" s="15" t="s">
        <v>20</v>
      </c>
      <c r="B53" s="53"/>
      <c r="C53" s="8">
        <v>444</v>
      </c>
      <c r="D53" s="8">
        <v>168742693</v>
      </c>
      <c r="E53" s="8">
        <v>325</v>
      </c>
      <c r="F53" s="8">
        <v>121037443</v>
      </c>
      <c r="G53" s="8">
        <v>313</v>
      </c>
      <c r="H53" s="8">
        <v>115792497</v>
      </c>
      <c r="I53" s="21">
        <v>35</v>
      </c>
      <c r="J53" s="21">
        <v>11275205.859999999</v>
      </c>
      <c r="K53" s="8">
        <v>1</v>
      </c>
      <c r="L53" s="8">
        <v>412325</v>
      </c>
      <c r="M53" s="8">
        <v>104</v>
      </c>
      <c r="N53" s="8">
        <v>6196389.4683699338</v>
      </c>
      <c r="O53" s="21">
        <v>100</v>
      </c>
      <c r="P53" s="21">
        <v>5320828.9383699335</v>
      </c>
      <c r="Q53" s="8">
        <v>1</v>
      </c>
      <c r="R53" s="8">
        <v>78620</v>
      </c>
      <c r="S53" s="8">
        <v>69648668.816071689</v>
      </c>
      <c r="T53" s="8">
        <v>2849994.3323677084</v>
      </c>
      <c r="U53" s="14"/>
      <c r="V53" s="33"/>
      <c r="W53" s="14"/>
      <c r="X53" s="14"/>
      <c r="AA53" s="14"/>
      <c r="AB53" s="14"/>
    </row>
    <row r="54" spans="1:28" ht="50.1" customHeight="1" x14ac:dyDescent="0.3">
      <c r="A54" s="15" t="s">
        <v>52</v>
      </c>
      <c r="B54" s="48"/>
      <c r="C54" s="8">
        <v>11</v>
      </c>
      <c r="D54" s="8">
        <v>3781866</v>
      </c>
      <c r="E54" s="8">
        <v>9</v>
      </c>
      <c r="F54" s="8">
        <v>2818286</v>
      </c>
      <c r="G54" s="8">
        <v>9</v>
      </c>
      <c r="H54" s="8">
        <v>2818286</v>
      </c>
      <c r="I54" s="21">
        <v>0</v>
      </c>
      <c r="J54" s="21">
        <v>0</v>
      </c>
      <c r="K54" s="8">
        <v>0</v>
      </c>
      <c r="L54" s="8">
        <v>0</v>
      </c>
      <c r="M54" s="9"/>
      <c r="N54" s="9"/>
      <c r="O54" s="22"/>
      <c r="P54" s="22"/>
      <c r="Q54" s="9"/>
      <c r="R54" s="9"/>
      <c r="S54" s="8">
        <v>771491.97</v>
      </c>
      <c r="T54" s="9"/>
      <c r="U54" s="14"/>
      <c r="W54" s="14"/>
      <c r="X54" s="14"/>
      <c r="AA54" s="14"/>
      <c r="AB54" s="14"/>
    </row>
    <row r="55" spans="1:28" ht="50.1" customHeight="1" x14ac:dyDescent="0.3">
      <c r="A55" s="15" t="s">
        <v>76</v>
      </c>
      <c r="B55" s="32">
        <v>13761859.753546273</v>
      </c>
      <c r="C55" s="8">
        <v>0</v>
      </c>
      <c r="D55" s="8">
        <v>0</v>
      </c>
      <c r="E55" s="8">
        <v>0</v>
      </c>
      <c r="F55" s="8">
        <v>0</v>
      </c>
      <c r="G55" s="8">
        <v>0</v>
      </c>
      <c r="H55" s="8">
        <v>0</v>
      </c>
      <c r="I55" s="21">
        <v>0</v>
      </c>
      <c r="J55" s="21">
        <v>0</v>
      </c>
      <c r="K55" s="8">
        <v>0</v>
      </c>
      <c r="L55" s="8">
        <v>0</v>
      </c>
      <c r="M55" s="9"/>
      <c r="N55" s="9"/>
      <c r="O55" s="22"/>
      <c r="P55" s="22"/>
      <c r="Q55" s="9"/>
      <c r="R55" s="9"/>
      <c r="S55" s="8">
        <v>0</v>
      </c>
      <c r="T55" s="9"/>
      <c r="U55" s="14"/>
      <c r="W55" s="14"/>
      <c r="X55" s="14"/>
      <c r="AA55" s="14"/>
      <c r="AB55" s="14"/>
    </row>
    <row r="56" spans="1:28" ht="38.25" customHeight="1" x14ac:dyDescent="0.3">
      <c r="A56" s="15" t="s">
        <v>21</v>
      </c>
      <c r="B56" s="29">
        <v>188010999.32951584</v>
      </c>
      <c r="C56" s="8">
        <v>912</v>
      </c>
      <c r="D56" s="8">
        <v>304396659</v>
      </c>
      <c r="E56" s="8">
        <v>661</v>
      </c>
      <c r="F56" s="8">
        <v>211735295</v>
      </c>
      <c r="G56" s="8">
        <v>651</v>
      </c>
      <c r="H56" s="8">
        <v>207243233.46000004</v>
      </c>
      <c r="I56" s="21">
        <v>83</v>
      </c>
      <c r="J56" s="21">
        <v>18166258.289999999</v>
      </c>
      <c r="K56" s="8">
        <v>4</v>
      </c>
      <c r="L56" s="8">
        <v>723413</v>
      </c>
      <c r="M56" s="9"/>
      <c r="N56" s="9"/>
      <c r="O56" s="22"/>
      <c r="P56" s="22"/>
      <c r="Q56" s="9"/>
      <c r="R56" s="9"/>
      <c r="S56" s="8">
        <v>113940784.97358531</v>
      </c>
      <c r="T56" s="9"/>
      <c r="U56" s="14"/>
      <c r="V56" s="33"/>
      <c r="W56" s="14"/>
      <c r="X56" s="14"/>
      <c r="AA56" s="14"/>
      <c r="AB56" s="14"/>
    </row>
    <row r="57" spans="1:28" ht="39" customHeight="1" x14ac:dyDescent="0.3">
      <c r="A57" s="15" t="s">
        <v>53</v>
      </c>
      <c r="B57" s="29">
        <v>9000000</v>
      </c>
      <c r="C57" s="8">
        <v>27</v>
      </c>
      <c r="D57" s="8">
        <v>8405738</v>
      </c>
      <c r="E57" s="8">
        <v>27</v>
      </c>
      <c r="F57" s="8">
        <v>7871245</v>
      </c>
      <c r="G57" s="8">
        <v>22</v>
      </c>
      <c r="H57" s="8">
        <v>6212867</v>
      </c>
      <c r="I57" s="21">
        <v>0</v>
      </c>
      <c r="J57" s="21">
        <v>0</v>
      </c>
      <c r="K57" s="8">
        <v>0</v>
      </c>
      <c r="L57" s="8">
        <v>0</v>
      </c>
      <c r="M57" s="9"/>
      <c r="N57" s="9"/>
      <c r="O57" s="22"/>
      <c r="P57" s="22"/>
      <c r="Q57" s="9"/>
      <c r="R57" s="9"/>
      <c r="S57" s="8">
        <v>1519439.38</v>
      </c>
      <c r="T57" s="9"/>
      <c r="U57" s="14"/>
      <c r="W57" s="14"/>
      <c r="X57" s="14"/>
      <c r="AA57" s="14"/>
      <c r="AB57" s="14"/>
    </row>
    <row r="58" spans="1:28" ht="27.75" customHeight="1" x14ac:dyDescent="0.3">
      <c r="A58" s="15" t="s">
        <v>82</v>
      </c>
      <c r="B58" s="29">
        <v>126801631.83146659</v>
      </c>
      <c r="C58" s="8">
        <v>90</v>
      </c>
      <c r="D58" s="8">
        <v>16910391.060000002</v>
      </c>
      <c r="E58" s="8">
        <v>68</v>
      </c>
      <c r="F58" s="8">
        <v>10638718.199999999</v>
      </c>
      <c r="G58" s="8">
        <v>63</v>
      </c>
      <c r="H58" s="8">
        <v>9972224.0800000001</v>
      </c>
      <c r="I58" s="21">
        <v>0</v>
      </c>
      <c r="J58" s="21">
        <v>0</v>
      </c>
      <c r="K58" s="8">
        <v>0</v>
      </c>
      <c r="L58" s="8">
        <v>0</v>
      </c>
      <c r="M58" s="8">
        <v>10</v>
      </c>
      <c r="N58" s="8">
        <v>562400.61999999988</v>
      </c>
      <c r="O58" s="21">
        <v>0</v>
      </c>
      <c r="P58" s="21">
        <v>0</v>
      </c>
      <c r="Q58" s="8">
        <v>1</v>
      </c>
      <c r="R58" s="8">
        <v>30877.81</v>
      </c>
      <c r="S58" s="8">
        <v>0</v>
      </c>
      <c r="T58" s="8">
        <v>196289</v>
      </c>
      <c r="U58" s="14"/>
      <c r="W58" s="14"/>
      <c r="X58" s="14"/>
      <c r="AA58" s="14"/>
      <c r="AB58" s="14"/>
    </row>
    <row r="59" spans="1:28" ht="28.5" customHeight="1" x14ac:dyDescent="0.3">
      <c r="A59" s="15" t="s">
        <v>28</v>
      </c>
      <c r="B59" s="29">
        <v>14736312.777411046</v>
      </c>
      <c r="C59" s="8">
        <v>44</v>
      </c>
      <c r="D59" s="8">
        <v>16181006.635</v>
      </c>
      <c r="E59" s="8">
        <v>10</v>
      </c>
      <c r="F59" s="8">
        <v>3670418.88</v>
      </c>
      <c r="G59" s="8">
        <v>10</v>
      </c>
      <c r="H59" s="8">
        <v>3670418.02</v>
      </c>
      <c r="I59" s="21">
        <v>1</v>
      </c>
      <c r="J59" s="21">
        <v>85761.07</v>
      </c>
      <c r="K59" s="8">
        <v>0</v>
      </c>
      <c r="L59" s="8">
        <v>0</v>
      </c>
      <c r="M59" s="8">
        <v>33</v>
      </c>
      <c r="N59" s="8">
        <v>4165889.0500000003</v>
      </c>
      <c r="O59" s="21">
        <v>33</v>
      </c>
      <c r="P59" s="21">
        <v>4165889.05</v>
      </c>
      <c r="Q59" s="8">
        <v>0</v>
      </c>
      <c r="R59" s="8">
        <v>0</v>
      </c>
      <c r="S59" s="8">
        <v>2019689.1436109273</v>
      </c>
      <c r="T59" s="8">
        <v>2686965.3508399646</v>
      </c>
      <c r="U59" s="14"/>
      <c r="V59" s="31"/>
      <c r="W59" s="14"/>
      <c r="X59" s="14"/>
      <c r="AA59" s="14"/>
      <c r="AB59" s="14"/>
    </row>
    <row r="60" spans="1:28" ht="33.75" customHeight="1" x14ac:dyDescent="0.3">
      <c r="A60" s="15" t="s">
        <v>35</v>
      </c>
      <c r="B60" s="29">
        <v>5300811.1901815981</v>
      </c>
      <c r="C60" s="8">
        <v>3</v>
      </c>
      <c r="D60" s="8">
        <v>1216010.6600000001</v>
      </c>
      <c r="E60" s="8">
        <v>3</v>
      </c>
      <c r="F60" s="8">
        <v>1215167.6599999999</v>
      </c>
      <c r="G60" s="8">
        <v>0</v>
      </c>
      <c r="H60" s="8">
        <v>0</v>
      </c>
      <c r="I60" s="21">
        <v>0</v>
      </c>
      <c r="J60" s="21">
        <v>0</v>
      </c>
      <c r="K60" s="8">
        <v>0</v>
      </c>
      <c r="L60" s="8">
        <v>0</v>
      </c>
      <c r="M60" s="9"/>
      <c r="N60" s="9"/>
      <c r="O60" s="22"/>
      <c r="P60" s="22"/>
      <c r="Q60" s="9"/>
      <c r="R60" s="9"/>
      <c r="S60" s="8">
        <v>0</v>
      </c>
      <c r="T60" s="9"/>
      <c r="U60" s="14"/>
      <c r="W60" s="14"/>
      <c r="X60" s="14"/>
      <c r="AA60" s="14"/>
      <c r="AB60" s="14"/>
    </row>
    <row r="61" spans="1:28" ht="30" customHeight="1" x14ac:dyDescent="0.3">
      <c r="A61" s="15" t="s">
        <v>29</v>
      </c>
      <c r="B61" s="29">
        <v>1069002273.6290034</v>
      </c>
      <c r="C61" s="9"/>
      <c r="D61" s="9"/>
      <c r="E61" s="9"/>
      <c r="F61" s="9"/>
      <c r="G61" s="9"/>
      <c r="H61" s="9"/>
      <c r="I61" s="22"/>
      <c r="J61" s="22"/>
      <c r="K61" s="9"/>
      <c r="L61" s="9"/>
      <c r="M61" s="9"/>
      <c r="N61" s="9"/>
      <c r="O61" s="22"/>
      <c r="P61" s="22"/>
      <c r="Q61" s="9"/>
      <c r="R61" s="9"/>
      <c r="S61" s="8">
        <v>400088515.97000003</v>
      </c>
      <c r="T61" s="8">
        <v>124873164.88000001</v>
      </c>
      <c r="U61" s="14"/>
      <c r="V61" s="31"/>
      <c r="W61" s="14"/>
      <c r="X61" s="14"/>
      <c r="AA61" s="14"/>
      <c r="AB61" s="14"/>
    </row>
    <row r="62" spans="1:28" ht="30" customHeight="1" x14ac:dyDescent="0.3">
      <c r="A62" s="15" t="s">
        <v>60</v>
      </c>
      <c r="B62" s="29">
        <v>235716227.72000042</v>
      </c>
      <c r="C62" s="9"/>
      <c r="D62" s="9"/>
      <c r="E62" s="9"/>
      <c r="F62" s="9"/>
      <c r="G62" s="9"/>
      <c r="H62" s="9"/>
      <c r="I62" s="22"/>
      <c r="J62" s="22"/>
      <c r="K62" s="9"/>
      <c r="L62" s="9"/>
      <c r="M62" s="9"/>
      <c r="N62" s="9"/>
      <c r="O62" s="22"/>
      <c r="P62" s="22"/>
      <c r="Q62" s="9"/>
      <c r="R62" s="9"/>
      <c r="S62" s="8">
        <v>157496722.77999997</v>
      </c>
      <c r="T62" s="8">
        <v>12661432.959999999</v>
      </c>
      <c r="U62" s="14"/>
      <c r="V62" s="31"/>
      <c r="W62" s="14"/>
      <c r="X62" s="14"/>
      <c r="AA62" s="14"/>
      <c r="AB62" s="14"/>
    </row>
    <row r="63" spans="1:28" ht="39" customHeight="1" x14ac:dyDescent="0.3">
      <c r="A63" s="15" t="s">
        <v>30</v>
      </c>
      <c r="B63" s="29">
        <v>1317643913.7663682</v>
      </c>
      <c r="C63" s="9"/>
      <c r="D63" s="9"/>
      <c r="E63" s="9"/>
      <c r="F63" s="9"/>
      <c r="G63" s="9"/>
      <c r="H63" s="9"/>
      <c r="I63" s="22"/>
      <c r="J63" s="22"/>
      <c r="K63" s="9"/>
      <c r="L63" s="9"/>
      <c r="M63" s="9"/>
      <c r="N63" s="9"/>
      <c r="O63" s="22"/>
      <c r="P63" s="22"/>
      <c r="Q63" s="9"/>
      <c r="R63" s="9"/>
      <c r="S63" s="8">
        <v>1255078322.9200001</v>
      </c>
      <c r="T63" s="8">
        <v>301399.31000000006</v>
      </c>
      <c r="U63" s="14"/>
      <c r="V63" s="31"/>
      <c r="W63" s="14"/>
      <c r="X63" s="14"/>
      <c r="AA63" s="14"/>
      <c r="AB63" s="14"/>
    </row>
    <row r="64" spans="1:28" ht="27.75" customHeight="1" x14ac:dyDescent="0.3">
      <c r="A64" s="15" t="s">
        <v>31</v>
      </c>
      <c r="B64" s="29">
        <v>776408605.58636081</v>
      </c>
      <c r="C64" s="10"/>
      <c r="D64" s="10"/>
      <c r="E64" s="10"/>
      <c r="F64" s="10"/>
      <c r="G64" s="10"/>
      <c r="H64" s="10"/>
      <c r="I64" s="23"/>
      <c r="J64" s="23"/>
      <c r="K64" s="10"/>
      <c r="L64" s="10"/>
      <c r="M64" s="10"/>
      <c r="N64" s="10"/>
      <c r="O64" s="23"/>
      <c r="P64" s="23"/>
      <c r="Q64" s="10"/>
      <c r="R64" s="10"/>
      <c r="S64" s="8">
        <v>184033017.54000002</v>
      </c>
      <c r="T64" s="8">
        <v>476403266.07999998</v>
      </c>
      <c r="U64" s="14"/>
      <c r="V64" s="31"/>
      <c r="W64" s="14"/>
      <c r="X64" s="14"/>
      <c r="AA64" s="14"/>
      <c r="AB64" s="14"/>
    </row>
    <row r="65" spans="1:28" ht="42.75" customHeight="1" x14ac:dyDescent="0.3">
      <c r="A65" s="15" t="s">
        <v>84</v>
      </c>
      <c r="B65" s="29">
        <v>70147753.839200437</v>
      </c>
      <c r="C65" s="26">
        <v>328</v>
      </c>
      <c r="D65" s="26">
        <v>52602831.445</v>
      </c>
      <c r="E65" s="26">
        <v>305</v>
      </c>
      <c r="F65" s="26">
        <v>47858501.939999998</v>
      </c>
      <c r="G65" s="26">
        <v>305</v>
      </c>
      <c r="H65" s="26">
        <v>47858502.280000001</v>
      </c>
      <c r="I65" s="27">
        <v>0</v>
      </c>
      <c r="J65" s="27">
        <v>0</v>
      </c>
      <c r="K65" s="26">
        <v>0</v>
      </c>
      <c r="L65" s="26">
        <v>0</v>
      </c>
      <c r="M65" s="10"/>
      <c r="N65" s="10"/>
      <c r="O65" s="23"/>
      <c r="P65" s="23"/>
      <c r="Q65" s="10"/>
      <c r="R65" s="10"/>
      <c r="S65" s="8">
        <v>271149.51</v>
      </c>
      <c r="T65" s="9"/>
      <c r="U65" s="14"/>
      <c r="W65" s="14"/>
      <c r="X65" s="14"/>
      <c r="AA65" s="14"/>
      <c r="AB65" s="14"/>
    </row>
    <row r="66" spans="1:28" ht="51.75" customHeight="1" x14ac:dyDescent="0.3">
      <c r="A66" s="15" t="s">
        <v>73</v>
      </c>
      <c r="B66" s="47">
        <v>6723721.3810988627</v>
      </c>
      <c r="C66" s="8">
        <v>117</v>
      </c>
      <c r="D66" s="8">
        <v>49067192</v>
      </c>
      <c r="E66" s="26">
        <v>24</v>
      </c>
      <c r="F66" s="26">
        <v>8376817</v>
      </c>
      <c r="G66" s="10"/>
      <c r="H66" s="10"/>
      <c r="I66" s="23"/>
      <c r="J66" s="23"/>
      <c r="K66" s="10"/>
      <c r="L66" s="10"/>
      <c r="M66" s="10"/>
      <c r="N66" s="10"/>
      <c r="O66" s="23"/>
      <c r="P66" s="23"/>
      <c r="Q66" s="10"/>
      <c r="R66" s="10"/>
      <c r="S66" s="10"/>
      <c r="T66" s="10"/>
      <c r="U66" s="14"/>
      <c r="W66" s="14"/>
      <c r="X66" s="14"/>
      <c r="AA66" s="14"/>
      <c r="AB66" s="14"/>
    </row>
    <row r="67" spans="1:28" ht="51.75" customHeight="1" x14ac:dyDescent="0.3">
      <c r="A67" s="15" t="s">
        <v>80</v>
      </c>
      <c r="B67" s="48"/>
      <c r="C67" s="8">
        <v>19</v>
      </c>
      <c r="D67" s="8">
        <v>6351760</v>
      </c>
      <c r="E67" s="8">
        <v>0</v>
      </c>
      <c r="F67" s="8">
        <v>0</v>
      </c>
      <c r="G67" s="8">
        <v>0</v>
      </c>
      <c r="H67" s="8">
        <v>0</v>
      </c>
      <c r="I67" s="21">
        <v>0</v>
      </c>
      <c r="J67" s="21">
        <v>0</v>
      </c>
      <c r="K67" s="8">
        <v>0</v>
      </c>
      <c r="L67" s="8">
        <v>0</v>
      </c>
      <c r="M67" s="10"/>
      <c r="N67" s="10"/>
      <c r="O67" s="23"/>
      <c r="P67" s="23"/>
      <c r="Q67" s="10"/>
      <c r="R67" s="10"/>
      <c r="S67" s="8">
        <v>0</v>
      </c>
      <c r="T67" s="10"/>
      <c r="U67" s="14"/>
      <c r="W67" s="14"/>
      <c r="X67" s="14"/>
      <c r="AA67" s="14"/>
      <c r="AB67" s="14"/>
    </row>
    <row r="68" spans="1:28" ht="58.5" customHeight="1" x14ac:dyDescent="0.3">
      <c r="A68" s="15" t="s">
        <v>77</v>
      </c>
      <c r="B68" s="47">
        <v>5819039.7477072394</v>
      </c>
      <c r="C68" s="8">
        <v>73</v>
      </c>
      <c r="D68" s="8">
        <v>31125190</v>
      </c>
      <c r="E68" s="26">
        <v>17</v>
      </c>
      <c r="F68" s="26">
        <v>7206293</v>
      </c>
      <c r="G68" s="10"/>
      <c r="H68" s="10"/>
      <c r="I68" s="23"/>
      <c r="J68" s="23"/>
      <c r="K68" s="10"/>
      <c r="L68" s="10"/>
      <c r="M68" s="10"/>
      <c r="N68" s="10"/>
      <c r="O68" s="23"/>
      <c r="P68" s="23"/>
      <c r="Q68" s="10"/>
      <c r="R68" s="10"/>
      <c r="S68" s="10"/>
      <c r="T68" s="10"/>
      <c r="U68" s="14"/>
      <c r="W68" s="14"/>
      <c r="X68" s="14"/>
      <c r="AA68" s="14"/>
      <c r="AB68" s="14"/>
    </row>
    <row r="69" spans="1:28" ht="58.5" customHeight="1" x14ac:dyDescent="0.3">
      <c r="A69" s="15" t="s">
        <v>81</v>
      </c>
      <c r="B69" s="48"/>
      <c r="C69" s="8">
        <v>11</v>
      </c>
      <c r="D69" s="8">
        <v>4766823</v>
      </c>
      <c r="E69" s="26">
        <v>0</v>
      </c>
      <c r="F69" s="26">
        <v>0</v>
      </c>
      <c r="G69" s="26">
        <v>0</v>
      </c>
      <c r="H69" s="26">
        <v>0</v>
      </c>
      <c r="I69" s="27">
        <v>0</v>
      </c>
      <c r="J69" s="27">
        <v>0</v>
      </c>
      <c r="K69" s="26">
        <v>0</v>
      </c>
      <c r="L69" s="26">
        <v>0</v>
      </c>
      <c r="M69" s="10"/>
      <c r="N69" s="10"/>
      <c r="O69" s="23"/>
      <c r="P69" s="23"/>
      <c r="Q69" s="10"/>
      <c r="R69" s="10"/>
      <c r="S69" s="8">
        <v>0</v>
      </c>
      <c r="T69" s="10"/>
      <c r="U69" s="14"/>
      <c r="W69" s="14"/>
      <c r="X69" s="14"/>
      <c r="AA69" s="14"/>
      <c r="AB69" s="14"/>
    </row>
    <row r="70" spans="1:28" ht="33.75" customHeight="1" x14ac:dyDescent="0.3">
      <c r="A70" s="15" t="s">
        <v>22</v>
      </c>
      <c r="B70" s="29">
        <v>10085582.065522004</v>
      </c>
      <c r="C70" s="11">
        <v>266</v>
      </c>
      <c r="D70" s="11">
        <v>25300939.199999999</v>
      </c>
      <c r="E70" s="11">
        <v>60</v>
      </c>
      <c r="F70" s="11">
        <v>5728359</v>
      </c>
      <c r="G70" s="11">
        <v>50</v>
      </c>
      <c r="H70" s="11">
        <v>4603538.55</v>
      </c>
      <c r="I70" s="24">
        <v>12</v>
      </c>
      <c r="J70" s="24">
        <v>1096588.2</v>
      </c>
      <c r="K70" s="11">
        <v>8</v>
      </c>
      <c r="L70" s="11">
        <v>768985</v>
      </c>
      <c r="M70" s="10"/>
      <c r="N70" s="10"/>
      <c r="O70" s="23"/>
      <c r="P70" s="23"/>
      <c r="Q70" s="10"/>
      <c r="R70" s="10"/>
      <c r="S70" s="8">
        <v>1880717.9799999997</v>
      </c>
      <c r="T70" s="9"/>
      <c r="U70" s="14"/>
      <c r="W70" s="14"/>
      <c r="X70" s="14"/>
      <c r="AA70" s="14"/>
      <c r="AB70" s="14"/>
    </row>
    <row r="71" spans="1:28" ht="39" customHeight="1" x14ac:dyDescent="0.3">
      <c r="A71" s="15" t="s">
        <v>36</v>
      </c>
      <c r="B71" s="29">
        <v>8728559.6215608586</v>
      </c>
      <c r="C71" s="11">
        <v>79</v>
      </c>
      <c r="D71" s="11">
        <v>7586850</v>
      </c>
      <c r="E71" s="11">
        <v>41</v>
      </c>
      <c r="F71" s="11">
        <v>3993442.000001431</v>
      </c>
      <c r="G71" s="11">
        <v>21</v>
      </c>
      <c r="H71" s="11">
        <v>1984107</v>
      </c>
      <c r="I71" s="24">
        <v>3</v>
      </c>
      <c r="J71" s="24">
        <v>253236</v>
      </c>
      <c r="K71" s="11">
        <v>0</v>
      </c>
      <c r="L71" s="11">
        <v>0</v>
      </c>
      <c r="M71" s="10"/>
      <c r="N71" s="10"/>
      <c r="O71" s="23"/>
      <c r="P71" s="23"/>
      <c r="Q71" s="10"/>
      <c r="R71" s="10"/>
      <c r="S71" s="8">
        <v>773132.31999999983</v>
      </c>
      <c r="T71" s="9"/>
      <c r="U71" s="14"/>
      <c r="W71" s="14"/>
      <c r="X71" s="14"/>
      <c r="AA71" s="14"/>
      <c r="AB71" s="14"/>
    </row>
    <row r="72" spans="1:28" ht="39" customHeight="1" x14ac:dyDescent="0.3">
      <c r="A72" s="15" t="s">
        <v>86</v>
      </c>
      <c r="B72" s="29">
        <v>42797486.991089039</v>
      </c>
      <c r="C72" s="11">
        <v>1569</v>
      </c>
      <c r="D72" s="11">
        <v>3460434.0999999964</v>
      </c>
      <c r="E72" s="11">
        <v>1078</v>
      </c>
      <c r="F72" s="11">
        <v>1833982.4499963375</v>
      </c>
      <c r="G72" s="11">
        <v>990</v>
      </c>
      <c r="H72" s="11">
        <v>1713870.9353292913</v>
      </c>
      <c r="I72" s="10"/>
      <c r="J72" s="10"/>
      <c r="K72" s="11">
        <v>0</v>
      </c>
      <c r="L72" s="11">
        <v>0</v>
      </c>
      <c r="M72" s="10"/>
      <c r="N72" s="10"/>
      <c r="O72" s="23"/>
      <c r="P72" s="23"/>
      <c r="Q72" s="10"/>
      <c r="R72" s="10"/>
      <c r="S72" s="8">
        <v>1281038.83</v>
      </c>
      <c r="T72" s="9"/>
      <c r="U72" s="14"/>
      <c r="W72" s="14"/>
      <c r="X72" s="14"/>
      <c r="AA72" s="14"/>
      <c r="AB72" s="14"/>
    </row>
    <row r="73" spans="1:28" ht="36" customHeight="1" x14ac:dyDescent="0.3">
      <c r="A73" s="15" t="s">
        <v>23</v>
      </c>
      <c r="B73" s="29">
        <v>1990182.62</v>
      </c>
      <c r="C73" s="8">
        <v>180</v>
      </c>
      <c r="D73" s="8">
        <v>2435307.4</v>
      </c>
      <c r="E73" s="8">
        <v>175</v>
      </c>
      <c r="F73" s="8">
        <v>2379232.9500000002</v>
      </c>
      <c r="G73" s="8">
        <v>164</v>
      </c>
      <c r="H73" s="8">
        <v>2224725.06</v>
      </c>
      <c r="I73" s="21">
        <v>161</v>
      </c>
      <c r="J73" s="21">
        <v>2196372.4099999997</v>
      </c>
      <c r="K73" s="8">
        <v>9</v>
      </c>
      <c r="L73" s="8">
        <v>122481.98000000001</v>
      </c>
      <c r="M73" s="9"/>
      <c r="N73" s="9"/>
      <c r="O73" s="22"/>
      <c r="P73" s="22"/>
      <c r="Q73" s="9"/>
      <c r="R73" s="9"/>
      <c r="S73" s="8">
        <v>1975014.7728213649</v>
      </c>
      <c r="T73" s="9"/>
      <c r="U73" s="14"/>
      <c r="W73" s="14"/>
      <c r="X73" s="14"/>
      <c r="AA73" s="14"/>
      <c r="AB73" s="14"/>
    </row>
    <row r="74" spans="1:28" ht="36.75" customHeight="1" x14ac:dyDescent="0.3">
      <c r="A74" s="15" t="s">
        <v>24</v>
      </c>
      <c r="B74" s="29">
        <v>495598466.05678827</v>
      </c>
      <c r="C74" s="8">
        <v>7610</v>
      </c>
      <c r="D74" s="8">
        <v>417314646.02399999</v>
      </c>
      <c r="E74" s="8">
        <v>6650</v>
      </c>
      <c r="F74" s="8">
        <v>377904862.91070962</v>
      </c>
      <c r="G74" s="8">
        <v>6576</v>
      </c>
      <c r="H74" s="8">
        <v>373538827.82071197</v>
      </c>
      <c r="I74" s="21">
        <v>1745</v>
      </c>
      <c r="J74" s="21">
        <v>103616459.21871202</v>
      </c>
      <c r="K74" s="8">
        <v>74</v>
      </c>
      <c r="L74" s="8">
        <v>4037879.56</v>
      </c>
      <c r="M74" s="8">
        <v>2005</v>
      </c>
      <c r="N74" s="8">
        <v>38599525.344184607</v>
      </c>
      <c r="O74" s="21">
        <v>1857</v>
      </c>
      <c r="P74" s="21">
        <v>36248568.350000001</v>
      </c>
      <c r="Q74" s="8">
        <v>304</v>
      </c>
      <c r="R74" s="8">
        <v>1946382.45</v>
      </c>
      <c r="S74" s="8">
        <v>195679246.05000004</v>
      </c>
      <c r="T74" s="8">
        <v>32916368.5108306</v>
      </c>
      <c r="U74" s="14"/>
      <c r="W74" s="14"/>
      <c r="X74" s="14"/>
      <c r="AA74" s="14"/>
      <c r="AB74" s="14"/>
    </row>
    <row r="75" spans="1:28" ht="49.5" customHeight="1" x14ac:dyDescent="0.3">
      <c r="A75" s="15" t="s">
        <v>68</v>
      </c>
      <c r="B75" s="47">
        <v>16987678.747192822</v>
      </c>
      <c r="C75" s="8">
        <v>69</v>
      </c>
      <c r="D75" s="8">
        <v>260439</v>
      </c>
      <c r="E75" s="8">
        <v>69</v>
      </c>
      <c r="F75" s="8">
        <v>260438.87</v>
      </c>
      <c r="G75" s="8">
        <v>54</v>
      </c>
      <c r="H75" s="8">
        <v>186432.95</v>
      </c>
      <c r="I75" s="21">
        <v>49</v>
      </c>
      <c r="J75" s="21">
        <v>161432.95000000001</v>
      </c>
      <c r="K75" s="8">
        <v>1</v>
      </c>
      <c r="L75" s="8">
        <v>5000</v>
      </c>
      <c r="M75" s="9"/>
      <c r="N75" s="9"/>
      <c r="O75" s="22"/>
      <c r="P75" s="22"/>
      <c r="Q75" s="9"/>
      <c r="R75" s="9"/>
      <c r="S75" s="8">
        <v>116988.86</v>
      </c>
      <c r="T75" s="9"/>
      <c r="U75" s="14"/>
      <c r="W75" s="14"/>
      <c r="X75" s="14"/>
      <c r="AA75" s="14"/>
      <c r="AB75" s="14"/>
    </row>
    <row r="76" spans="1:28" ht="49.5" customHeight="1" x14ac:dyDescent="0.3">
      <c r="A76" s="15" t="s">
        <v>83</v>
      </c>
      <c r="B76" s="48"/>
      <c r="C76" s="8">
        <v>43</v>
      </c>
      <c r="D76" s="8">
        <v>9277553.7899999991</v>
      </c>
      <c r="E76" s="8">
        <v>4</v>
      </c>
      <c r="F76" s="8">
        <v>697510.6</v>
      </c>
      <c r="G76" s="8">
        <v>0</v>
      </c>
      <c r="H76" s="8">
        <v>0</v>
      </c>
      <c r="I76" s="21">
        <v>0</v>
      </c>
      <c r="J76" s="21">
        <v>0</v>
      </c>
      <c r="K76" s="8">
        <v>0</v>
      </c>
      <c r="L76" s="8">
        <v>0</v>
      </c>
      <c r="M76" s="9"/>
      <c r="N76" s="9"/>
      <c r="O76" s="22"/>
      <c r="P76" s="22"/>
      <c r="Q76" s="9"/>
      <c r="R76" s="9"/>
      <c r="S76" s="8">
        <v>0</v>
      </c>
      <c r="T76" s="9"/>
      <c r="U76" s="14"/>
      <c r="W76" s="14"/>
      <c r="X76" s="14"/>
      <c r="AA76" s="14"/>
      <c r="AB76" s="14"/>
    </row>
    <row r="77" spans="1:28" ht="33.75" customHeight="1" x14ac:dyDescent="0.3">
      <c r="A77" s="15" t="s">
        <v>43</v>
      </c>
      <c r="B77" s="29">
        <v>123013163.97693187</v>
      </c>
      <c r="C77" s="10"/>
      <c r="D77" s="10"/>
      <c r="E77" s="10"/>
      <c r="F77" s="10"/>
      <c r="G77" s="8">
        <v>478</v>
      </c>
      <c r="H77" s="8">
        <v>95278979.409999996</v>
      </c>
      <c r="I77" s="21">
        <v>186</v>
      </c>
      <c r="J77" s="21">
        <v>55743030.480000004</v>
      </c>
      <c r="K77" s="8">
        <v>0</v>
      </c>
      <c r="L77" s="8">
        <v>0</v>
      </c>
      <c r="M77" s="8">
        <v>2</v>
      </c>
      <c r="N77" s="8">
        <v>311041.71999999997</v>
      </c>
      <c r="O77" s="21">
        <v>2</v>
      </c>
      <c r="P77" s="21">
        <v>311041.71999999997</v>
      </c>
      <c r="Q77" s="8">
        <v>0</v>
      </c>
      <c r="R77" s="8">
        <v>0</v>
      </c>
      <c r="S77" s="8">
        <v>68650992.792905957</v>
      </c>
      <c r="T77" s="8">
        <v>39201.31</v>
      </c>
      <c r="U77" s="14"/>
      <c r="W77" s="14"/>
      <c r="X77" s="14"/>
      <c r="AA77" s="14"/>
      <c r="AB77" s="14"/>
    </row>
    <row r="78" spans="1:28" ht="25.5" customHeight="1" x14ac:dyDescent="0.3">
      <c r="A78" s="15" t="s">
        <v>70</v>
      </c>
      <c r="B78" s="29">
        <v>209099947.69000039</v>
      </c>
      <c r="C78" s="10"/>
      <c r="D78" s="10"/>
      <c r="E78" s="10"/>
      <c r="F78" s="10"/>
      <c r="G78" s="8">
        <v>146</v>
      </c>
      <c r="H78" s="8">
        <v>16463926.5748</v>
      </c>
      <c r="I78" s="21">
        <v>97</v>
      </c>
      <c r="J78" s="21">
        <v>8646864.6978271864</v>
      </c>
      <c r="K78" s="8">
        <v>0</v>
      </c>
      <c r="L78" s="8">
        <v>0</v>
      </c>
      <c r="M78" s="9"/>
      <c r="N78" s="9"/>
      <c r="O78" s="22"/>
      <c r="P78" s="22"/>
      <c r="Q78" s="9"/>
      <c r="R78" s="9"/>
      <c r="S78" s="8">
        <v>98219178.107691795</v>
      </c>
      <c r="T78" s="9"/>
      <c r="U78" s="14"/>
      <c r="W78" s="14"/>
      <c r="X78" s="14"/>
      <c r="AA78" s="14"/>
      <c r="AB78" s="14"/>
    </row>
    <row r="79" spans="1:28" ht="25.5" customHeight="1" x14ac:dyDescent="0.3">
      <c r="A79" s="15" t="s">
        <v>71</v>
      </c>
      <c r="B79" s="29">
        <v>93973930.455189586</v>
      </c>
      <c r="C79" s="10"/>
      <c r="D79" s="10"/>
      <c r="E79" s="10"/>
      <c r="F79" s="10"/>
      <c r="G79" s="8">
        <v>1</v>
      </c>
      <c r="H79" s="8">
        <v>93875487</v>
      </c>
      <c r="I79" s="21">
        <v>0</v>
      </c>
      <c r="J79" s="21">
        <v>0</v>
      </c>
      <c r="K79" s="8">
        <v>0</v>
      </c>
      <c r="L79" s="8">
        <v>0</v>
      </c>
      <c r="M79" s="9"/>
      <c r="N79" s="9"/>
      <c r="O79" s="22"/>
      <c r="P79" s="22"/>
      <c r="Q79" s="9"/>
      <c r="R79" s="9"/>
      <c r="S79" s="8">
        <v>46937643.5</v>
      </c>
      <c r="T79" s="9"/>
      <c r="U79" s="14"/>
      <c r="W79" s="14"/>
      <c r="X79" s="14"/>
      <c r="AA79" s="14"/>
      <c r="AB79" s="14"/>
    </row>
    <row r="80" spans="1:28" s="3" customFormat="1" ht="45" customHeight="1" x14ac:dyDescent="0.3">
      <c r="A80" s="16" t="s">
        <v>25</v>
      </c>
      <c r="B80" s="12">
        <f>SUM(B15:B79)+2</f>
        <v>9441583798.1902466</v>
      </c>
      <c r="C80" s="12">
        <f>SUM(C15:C78)-C67-C69</f>
        <v>65840</v>
      </c>
      <c r="D80" s="12">
        <f>SUM(D15:D78)-D67-D69</f>
        <v>9525101735.9050007</v>
      </c>
      <c r="E80" s="12">
        <f>SUM(E15:E78)-E66-E68</f>
        <v>41372</v>
      </c>
      <c r="F80" s="12">
        <f>SUM(F15:F78)-F66-F68-3</f>
        <v>5326190276.1907063</v>
      </c>
      <c r="G80" s="12">
        <f>SUM(G15:G79)</f>
        <v>39112</v>
      </c>
      <c r="H80" s="12">
        <f>SUM(H15:H79)-2</f>
        <v>4915246844.0597391</v>
      </c>
      <c r="I80" s="35">
        <f t="shared" ref="I80:R80" si="0">SUM(I15:I79)</f>
        <v>17019</v>
      </c>
      <c r="J80" s="35">
        <f t="shared" si="0"/>
        <v>1207654304.5658784</v>
      </c>
      <c r="K80" s="12">
        <f t="shared" si="0"/>
        <v>271</v>
      </c>
      <c r="L80" s="12">
        <f t="shared" si="0"/>
        <v>56994537.960000001</v>
      </c>
      <c r="M80" s="12">
        <f t="shared" si="0"/>
        <v>19330</v>
      </c>
      <c r="N80" s="12">
        <f t="shared" si="0"/>
        <v>422956693.87346411</v>
      </c>
      <c r="O80" s="35">
        <f t="shared" si="0"/>
        <v>18445</v>
      </c>
      <c r="P80" s="35">
        <f t="shared" si="0"/>
        <v>327663577.67550766</v>
      </c>
      <c r="Q80" s="12">
        <f t="shared" si="0"/>
        <v>6559</v>
      </c>
      <c r="R80" s="12">
        <f t="shared" si="0"/>
        <v>35717752.610000007</v>
      </c>
      <c r="S80" s="12">
        <f>SUM(S15:S79)</f>
        <v>4845021153.9252405</v>
      </c>
      <c r="T80" s="12">
        <f>SUM(T15:T79)+1</f>
        <v>882601244.29316092</v>
      </c>
      <c r="U80" s="14"/>
      <c r="V80" s="34"/>
      <c r="W80" s="14"/>
      <c r="X80" s="14"/>
      <c r="AA80" s="14"/>
      <c r="AB80" s="14"/>
    </row>
    <row r="81" spans="1:24" ht="30" customHeight="1" x14ac:dyDescent="0.3">
      <c r="A81" s="37" t="s">
        <v>64</v>
      </c>
      <c r="B81" s="37"/>
      <c r="C81" s="37"/>
      <c r="D81" s="37"/>
      <c r="E81" s="37"/>
      <c r="F81" s="37"/>
      <c r="G81" s="37"/>
      <c r="H81" s="37"/>
      <c r="I81" s="37"/>
      <c r="J81" s="37"/>
      <c r="K81" s="37"/>
      <c r="L81" s="37"/>
      <c r="M81" s="37"/>
      <c r="N81" s="37"/>
      <c r="O81" s="37"/>
      <c r="P81" s="37"/>
      <c r="Q81" s="37"/>
      <c r="R81" s="37"/>
      <c r="S81" s="37"/>
      <c r="T81" s="37"/>
      <c r="U81" s="14"/>
      <c r="W81" s="14"/>
      <c r="X81" s="14"/>
    </row>
    <row r="82" spans="1:24" ht="27" customHeight="1" x14ac:dyDescent="0.3">
      <c r="A82" s="37" t="s">
        <v>72</v>
      </c>
      <c r="B82" s="37"/>
      <c r="C82" s="37"/>
      <c r="D82" s="37"/>
      <c r="E82" s="37"/>
      <c r="F82" s="37"/>
      <c r="G82" s="37"/>
      <c r="H82" s="37"/>
      <c r="I82" s="37"/>
      <c r="J82" s="37"/>
      <c r="K82" s="37"/>
      <c r="L82" s="37"/>
      <c r="M82" s="37"/>
      <c r="N82" s="37"/>
      <c r="O82" s="37"/>
      <c r="P82" s="37"/>
      <c r="Q82" s="37"/>
      <c r="R82" s="37"/>
      <c r="S82" s="37"/>
      <c r="T82" s="37"/>
      <c r="U82" s="14"/>
    </row>
    <row r="83" spans="1:24" ht="31.5" customHeight="1" x14ac:dyDescent="0.3">
      <c r="A83" s="37" t="s">
        <v>85</v>
      </c>
      <c r="B83" s="37"/>
      <c r="C83" s="37"/>
      <c r="D83" s="37"/>
      <c r="E83" s="37"/>
      <c r="F83" s="37"/>
      <c r="G83" s="37"/>
      <c r="H83" s="37"/>
      <c r="I83" s="37"/>
      <c r="J83" s="37"/>
      <c r="K83" s="37"/>
      <c r="L83" s="37"/>
      <c r="M83" s="37"/>
      <c r="N83" s="37"/>
      <c r="O83" s="37"/>
      <c r="P83" s="37"/>
      <c r="Q83" s="37"/>
      <c r="R83" s="37"/>
      <c r="S83" s="37"/>
      <c r="T83" s="37"/>
      <c r="U83" s="14"/>
    </row>
    <row r="84" spans="1:24" ht="26.25" customHeight="1" x14ac:dyDescent="0.3">
      <c r="A84" s="37" t="s">
        <v>78</v>
      </c>
      <c r="B84" s="37"/>
      <c r="C84" s="37"/>
      <c r="D84" s="37"/>
      <c r="E84" s="37"/>
      <c r="F84" s="37"/>
      <c r="G84" s="37"/>
      <c r="H84" s="37"/>
      <c r="I84" s="37"/>
      <c r="J84" s="37"/>
      <c r="K84" s="37"/>
      <c r="L84" s="37"/>
      <c r="M84" s="37"/>
      <c r="N84" s="37"/>
      <c r="O84" s="37"/>
      <c r="P84" s="37"/>
      <c r="Q84" s="37"/>
      <c r="R84" s="37"/>
      <c r="S84" s="37"/>
      <c r="T84" s="37"/>
      <c r="U84" s="14"/>
    </row>
    <row r="85" spans="1:24" ht="26.25" customHeight="1" x14ac:dyDescent="0.3">
      <c r="A85" s="37" t="s">
        <v>79</v>
      </c>
      <c r="B85" s="37"/>
      <c r="C85" s="37"/>
      <c r="D85" s="37"/>
      <c r="E85" s="37"/>
      <c r="F85" s="37"/>
      <c r="G85" s="37"/>
      <c r="H85" s="37"/>
      <c r="I85" s="37"/>
      <c r="J85" s="37"/>
      <c r="K85" s="37"/>
      <c r="L85" s="37"/>
      <c r="M85" s="37"/>
      <c r="N85" s="37"/>
      <c r="O85" s="37"/>
      <c r="P85" s="37"/>
      <c r="Q85" s="37"/>
      <c r="R85" s="37"/>
      <c r="S85" s="37"/>
      <c r="T85" s="37"/>
      <c r="U85" s="14"/>
    </row>
    <row r="86" spans="1:24" ht="26.25" customHeight="1" x14ac:dyDescent="0.3">
      <c r="A86" s="37" t="s">
        <v>87</v>
      </c>
      <c r="B86" s="37"/>
      <c r="C86" s="37"/>
      <c r="D86" s="37"/>
      <c r="E86" s="37"/>
      <c r="F86" s="37"/>
      <c r="G86" s="37"/>
      <c r="H86" s="37"/>
      <c r="I86" s="37"/>
      <c r="J86" s="37"/>
      <c r="K86" s="37"/>
      <c r="L86" s="37"/>
      <c r="M86" s="37"/>
      <c r="N86" s="37"/>
      <c r="O86" s="37"/>
      <c r="P86" s="37"/>
      <c r="Q86" s="37"/>
      <c r="R86" s="37"/>
      <c r="S86" s="37"/>
      <c r="T86" s="37"/>
      <c r="U86" s="14"/>
    </row>
    <row r="87" spans="1:24" x14ac:dyDescent="0.3">
      <c r="H87" s="14"/>
    </row>
    <row r="88" spans="1:24" x14ac:dyDescent="0.3">
      <c r="C88" s="14"/>
      <c r="D88" s="14"/>
      <c r="E88" s="14"/>
    </row>
    <row r="89" spans="1:24" x14ac:dyDescent="0.3">
      <c r="C89" s="14"/>
      <c r="S89" s="14"/>
    </row>
    <row r="90" spans="1:24" x14ac:dyDescent="0.3">
      <c r="H90" s="14"/>
    </row>
    <row r="91" spans="1:24" x14ac:dyDescent="0.3">
      <c r="F91" s="31"/>
      <c r="G91" s="14"/>
    </row>
    <row r="92" spans="1:24" x14ac:dyDescent="0.3">
      <c r="F92" s="31"/>
    </row>
    <row r="93" spans="1:24" x14ac:dyDescent="0.3">
      <c r="F93" s="31"/>
    </row>
    <row r="94" spans="1:24" x14ac:dyDescent="0.3">
      <c r="F94" s="31"/>
    </row>
    <row r="95" spans="1:24" x14ac:dyDescent="0.3">
      <c r="F95" s="31"/>
    </row>
    <row r="96" spans="1:24" x14ac:dyDescent="0.3">
      <c r="F96" s="31"/>
    </row>
    <row r="97" spans="6:6" x14ac:dyDescent="0.3">
      <c r="F97" s="31"/>
    </row>
    <row r="98" spans="6:6" x14ac:dyDescent="0.3">
      <c r="F98" s="31"/>
    </row>
    <row r="99" spans="6:6" x14ac:dyDescent="0.3">
      <c r="F99" s="31"/>
    </row>
  </sheetData>
  <mergeCells count="26">
    <mergeCell ref="A86:T86"/>
    <mergeCell ref="A84:T84"/>
    <mergeCell ref="B66:B67"/>
    <mergeCell ref="B68:B69"/>
    <mergeCell ref="O13:P13"/>
    <mergeCell ref="B12:B14"/>
    <mergeCell ref="B49:B54"/>
    <mergeCell ref="A83:T83"/>
    <mergeCell ref="A82:T82"/>
    <mergeCell ref="A85:T85"/>
    <mergeCell ref="A1:T9"/>
    <mergeCell ref="A81:T81"/>
    <mergeCell ref="A10:T10"/>
    <mergeCell ref="A12:A14"/>
    <mergeCell ref="C12:D13"/>
    <mergeCell ref="E12:F13"/>
    <mergeCell ref="M12:R12"/>
    <mergeCell ref="S12:S14"/>
    <mergeCell ref="T12:T14"/>
    <mergeCell ref="G13:H13"/>
    <mergeCell ref="K13:L13"/>
    <mergeCell ref="M13:N13"/>
    <mergeCell ref="Q13:R13"/>
    <mergeCell ref="G12:L12"/>
    <mergeCell ref="I13:J13"/>
    <mergeCell ref="B75:B76"/>
  </mergeCells>
  <printOptions horizontalCentered="1" verticalCentered="1"/>
  <pageMargins left="0" right="0" top="0" bottom="0" header="0" footer="0"/>
  <pageSetup paperSize="8" scale="3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4.4" x14ac:dyDescent="0.3"/>
  <sheetData>
    <row r="1" spans="1:1" x14ac:dyDescent="0.3">
      <c r="A1">
        <f>345/106</f>
        <v>3.2547169811320753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PNDR 2014-2020</vt:lpstr>
      <vt:lpstr>Sheet1</vt:lpstr>
      <vt:lpstr>'PNDR 2014-2020'!Print_Area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Serviciul Monitorizare</dc:creator>
  <cp:lastModifiedBy>user</cp:lastModifiedBy>
  <cp:lastPrinted>2020-04-24T08:21:14Z</cp:lastPrinted>
  <dcterms:created xsi:type="dcterms:W3CDTF">2016-06-24T11:40:14Z</dcterms:created>
  <dcterms:modified xsi:type="dcterms:W3CDTF">2020-05-01T10:24:47Z</dcterms:modified>
</cp:coreProperties>
</file>